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616\Desktop\"/>
    </mc:Choice>
  </mc:AlternateContent>
  <xr:revisionPtr revIDLastSave="0" documentId="13_ncr:1_{E4464C3E-6CB4-44EE-9CA4-6477DB3EA3DB}" xr6:coauthVersionLast="47" xr6:coauthVersionMax="47" xr10:uidLastSave="{00000000-0000-0000-0000-000000000000}"/>
  <bookViews>
    <workbookView xWindow="-108" yWindow="-108" windowWidth="23256" windowHeight="12456" activeTab="1" xr2:uid="{E23235B2-D02B-42BF-9EE4-F824122A06A9}"/>
  </bookViews>
  <sheets>
    <sheet name="ตัวอย่าง" sheetId="1" r:id="rId1"/>
    <sheet name="ตัวอย่าง5ปี ใส่สูตรไว้แล้ว" sheetId="2" r:id="rId2"/>
    <sheet name="ตัวอย่าง3ปี ใส่สูตรไว้แล้ว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K12" i="2"/>
  <c r="I12" i="2"/>
  <c r="J14" i="2" s="1"/>
  <c r="J15" i="2" s="1"/>
  <c r="J16" i="2" s="1"/>
  <c r="J17" i="2" s="1"/>
  <c r="J18" i="2" s="1"/>
  <c r="J19" i="2" s="1"/>
  <c r="I34" i="1"/>
  <c r="K12" i="1"/>
  <c r="I12" i="1"/>
  <c r="J14" i="1" s="1"/>
  <c r="J15" i="1" s="1"/>
  <c r="J16" i="1" s="1"/>
  <c r="J17" i="1" s="1"/>
  <c r="J18" i="1" s="1"/>
  <c r="J19" i="1" s="1"/>
  <c r="J13" i="3" l="1"/>
  <c r="K18" i="2"/>
  <c r="K15" i="2"/>
  <c r="K17" i="2"/>
  <c r="K14" i="2"/>
  <c r="K16" i="2"/>
  <c r="K18" i="1"/>
  <c r="K17" i="1"/>
  <c r="J35" i="1"/>
  <c r="K15" i="1"/>
  <c r="K14" i="1"/>
  <c r="K16" i="1"/>
  <c r="J14" i="3" l="1"/>
  <c r="K13" i="3"/>
  <c r="J36" i="1"/>
  <c r="K35" i="1"/>
  <c r="J15" i="3" l="1"/>
  <c r="K14" i="3"/>
  <c r="J37" i="1"/>
  <c r="K36" i="1"/>
  <c r="K15" i="3" l="1"/>
  <c r="J16" i="3"/>
  <c r="K37" i="1"/>
  <c r="J38" i="1"/>
</calcChain>
</file>

<file path=xl/sharedStrings.xml><?xml version="1.0" encoding="utf-8"?>
<sst xmlns="http://schemas.openxmlformats.org/spreadsheetml/2006/main" count="204" uniqueCount="79">
  <si>
    <t>ทะเบียนคุมทรัพย์สิน</t>
  </si>
  <si>
    <t xml:space="preserve">                                                                                                                                                                              ส่วนราชการ     กรมส่งเสริมการเรียนรู้</t>
  </si>
  <si>
    <t xml:space="preserve">                                                                                                                                                                       หน่วยงาน  สำนักงานส่งเสริมการเรียนรู้จังหวัดนครสวรรค์</t>
  </si>
  <si>
    <t>สถานที่ตั้ง / หน่วยงานที่รับผิดชอบ   ธีรวุฒิ                                                          ชื่อผู้ขาย / ผู้รับผิดชอบ /ผู้บริจาค  ศูนย์เทคโนโลยีทางการศึกษา  สำนักงาน กศน.</t>
  </si>
  <si>
    <t>ที่อยู่  สำนักงานส่งเสริมการเรียนรู้จังหวัดนครสวรรค์                                                              โทรศัพท์    056-255437</t>
  </si>
  <si>
    <t xml:space="preserve">ประเภทเงิน             </t>
  </si>
  <si>
    <t xml:space="preserve">วิธีการได้มา            </t>
  </si>
  <si>
    <t>วัน/เดือน/ปี</t>
  </si>
  <si>
    <t>ที่เอกสาร</t>
  </si>
  <si>
    <t>รายการ</t>
  </si>
  <si>
    <t>จำนวน</t>
  </si>
  <si>
    <t>ราคาต่อ</t>
  </si>
  <si>
    <t>มูลค่ารวม</t>
  </si>
  <si>
    <t>อายุใช้งาน</t>
  </si>
  <si>
    <t>อัตราค่าเสื่อม</t>
  </si>
  <si>
    <t>ค่าเสื่อมราคา</t>
  </si>
  <si>
    <t>มูลค่าสุทธิ</t>
  </si>
  <si>
    <t>หมายเหตุ</t>
  </si>
  <si>
    <t>(หน่วย)</t>
  </si>
  <si>
    <t>หน่วย/ชุด</t>
  </si>
  <si>
    <t>(ราคา)</t>
  </si>
  <si>
    <t>ประจำปี</t>
  </si>
  <si>
    <t>สะสม</t>
  </si>
  <si>
    <t>6 มิ.ย. 2565</t>
  </si>
  <si>
    <t>Pealr Meter Bridge</t>
  </si>
  <si>
    <t>1  เครื่อง</t>
  </si>
  <si>
    <t>5  ปี</t>
  </si>
  <si>
    <t>20%</t>
  </si>
  <si>
    <t>-</t>
  </si>
  <si>
    <t>หมดอายุการใช้งาน</t>
  </si>
  <si>
    <t>รุ่น MB02 (แสดงระดับสัญญาณเสียง)</t>
  </si>
  <si>
    <t>อย่างมีประสิทธิภาพ</t>
  </si>
  <si>
    <t>30 ก.ย. 2565</t>
  </si>
  <si>
    <t>คำนวณค่าเสื่อมราคา ระยะเวลา 4 เดือน</t>
  </si>
  <si>
    <t>มาจาก 52,000 X 20%</t>
  </si>
  <si>
    <t>ในวันที่ 30 ก.ย. 70</t>
  </si>
  <si>
    <t>30 ก.ย. 2566</t>
  </si>
  <si>
    <t>คำนวณค่าเสื่อมราคา ระยะเวลา 1 ปี 4 เดือน</t>
  </si>
  <si>
    <t>แต่ต้องมีมูลค่าสุทธิ</t>
  </si>
  <si>
    <t>30 ก.ย. 2567</t>
  </si>
  <si>
    <t>คำนวณค่าเสื่อมราคา ระยะเวลา 2 ปี 4 เดือน</t>
  </si>
  <si>
    <t>มาจากยอด 10,400 คูณ 4/12</t>
  </si>
  <si>
    <t>ทางบัญชีไว้ 1 บาท</t>
  </si>
  <si>
    <t>30 ก.ย. 2568</t>
  </si>
  <si>
    <t>คำนวณค่าเสื่อมราคา ระยะเวลา 3 ปี 4 เดือน</t>
  </si>
  <si>
    <t>30 ก.ย. 2569</t>
  </si>
  <si>
    <t>คำนวณค่าเสื่อมราคา ระยะเวลา 4 ปี 4 เดือน</t>
  </si>
  <si>
    <t>มาจากยอด 10,400 + 3,467 = 13,867</t>
  </si>
  <si>
    <t>30 ก.ย. 2570</t>
  </si>
  <si>
    <t>คำนวณค่าเสื่อมราคา ระยะเวลา 5 ปี 4 เดือน</t>
  </si>
  <si>
    <t>มาจากยอด  52,000 - 3,467 = 48,533</t>
  </si>
  <si>
    <t>ประเภท   ครุภัณฑ์คอมพิวเตอร์                  รหัส   7440-001-0002/6/63</t>
  </si>
  <si>
    <t xml:space="preserve">ลักษณะ/คุณสมบัติ     คอมพิวเตอร์ All in one </t>
  </si>
  <si>
    <t xml:space="preserve">สถานที่ตั้ง / หน่วยงานที่รับผิดชอบ        ตึกอำนวยการ (สิณัฐชญา)                          </t>
  </si>
  <si>
    <t>ชื่อผู้ขาย / ผู้รับผิดชอบ /ผู้บริจาค      บริษัท อินโนคราฟท์ จำกัด</t>
  </si>
  <si>
    <t xml:space="preserve">ที่อยู่       สำนักงานส่งเสริมการเรียนรู้จังหวัดนครสวรรค์                                                     </t>
  </si>
  <si>
    <t>โทรศัพท์    056-255437</t>
  </si>
  <si>
    <t>1 ก.ค.2566</t>
  </si>
  <si>
    <t>IV56789</t>
  </si>
  <si>
    <t>เครื่องคอมพิวเตอร์ All in one</t>
  </si>
  <si>
    <t>3  ปี</t>
  </si>
  <si>
    <t>33%</t>
  </si>
  <si>
    <t>30 ก.ย.2566</t>
  </si>
  <si>
    <t>คำนวณค่าเสื่อมราคา ระยะเวลา 3 เดือน</t>
  </si>
  <si>
    <t>30 ก.ย.2567</t>
  </si>
  <si>
    <t>คำนวณค่าเสื่อมราคา ระยะเวลา 1 ปี 3 เดือน</t>
  </si>
  <si>
    <t>มาจาก 18,000 X 33%</t>
  </si>
  <si>
    <t>ในวันที่ 30 ก.ย. 69</t>
  </si>
  <si>
    <t>30 ก.ย.2568</t>
  </si>
  <si>
    <t>คำนวณค่าเสื่อมราคา ระยะเวลา 2 ปี 3 เดือน</t>
  </si>
  <si>
    <t>30 ก.ย.2569</t>
  </si>
  <si>
    <t>คำนวณค่าเสื่อมราคา ระยะเวลา 3 ปี 3 เดือน</t>
  </si>
  <si>
    <t>มาจากยอด 5,940 คูณ 3/12</t>
  </si>
  <si>
    <t>มาจากยอด 5,940 + 1,485 = 7,425</t>
  </si>
  <si>
    <t>มาจากยอด  18,000 - 1,485 = 16,515</t>
  </si>
  <si>
    <t xml:space="preserve">รุ่น/แบบ ยี่ห้อ Acer รุ่น Z4660G G5420 </t>
  </si>
  <si>
    <t>ประเภท   ครุภัณฑ์ไฟฟ้าและวิทยุ                รหัส   5811-006-0001/1/65                   ลักษณะ/คุณสมบัติ   Pealr Meter Bridge          รุ่น/แบบ ยี่ห้อ  MB02 (แสดงระดับสัญญาณเสียง)</t>
  </si>
  <si>
    <t>ประเภท   ครุภัณฑ์ไฟฟ้าและวิทยุ         รหัส   5811-006-0001/1/65        ลักษณะ/คุณสมบัติ   Pealr Meter Bridge     รุ่น/แบบ ยี่ห้อ  MB02 (แสดงระดับสัญญาณเสียง)</t>
  </si>
  <si>
    <t>สถานที่ตั้ง / หน่วยงานที่รับผิดชอบ   ธีรวุฒิ                                        ชื่อผู้ขาย / ผู้รับผิดชอบ /ผู้บริจาค  ศูนย์เทคโนโลยีทางการศึกษา  สำนักงาน กศน.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</si>
</sst>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FF3300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8"/>
      <color theme="1"/>
      <name val="TH SarabunPSK"/>
      <family val="2"/>
    </font>
    <font>
      <b/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/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165" fontId="5" fillId="0" borderId="3" xfId="1" applyNumberFormat="1" applyFont="1" applyBorder="1"/>
    <xf numFmtId="0" fontId="7" fillId="0" borderId="3" xfId="0" applyFont="1" applyBorder="1"/>
    <xf numFmtId="0" fontId="5" fillId="0" borderId="4" xfId="0" applyFont="1" applyBorder="1"/>
    <xf numFmtId="0" fontId="8" fillId="0" borderId="3" xfId="0" applyFont="1" applyBorder="1"/>
    <xf numFmtId="3" fontId="5" fillId="2" borderId="3" xfId="0" applyNumberFormat="1" applyFont="1" applyFill="1" applyBorder="1"/>
    <xf numFmtId="0" fontId="9" fillId="0" borderId="5" xfId="0" applyFont="1" applyBorder="1"/>
    <xf numFmtId="0" fontId="5" fillId="0" borderId="6" xfId="0" applyFont="1" applyBorder="1"/>
    <xf numFmtId="0" fontId="10" fillId="0" borderId="6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3" xfId="0" applyFont="1" applyBorder="1"/>
    <xf numFmtId="0" fontId="5" fillId="0" borderId="0" xfId="0" applyFont="1" applyBorder="1"/>
    <xf numFmtId="0" fontId="13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286124</xdr:colOff>
      <xdr:row>6</xdr:row>
      <xdr:rowOff>48312</xdr:rowOff>
    </xdr:from>
    <xdr:to>
      <xdr:col>4</xdr:col>
      <xdr:colOff>519688</xdr:colOff>
      <xdr:row>6</xdr:row>
      <xdr:rowOff>236166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5DEAFBD-7DA8-4D24-BB83-AE28027918CE}"/>
            </a:ext>
          </a:extLst>
        </xdr:cNvPr>
        <xdr:cNvSpPr/>
      </xdr:nvSpPr>
      <xdr:spPr>
        <a:xfrm>
          <a:off x="4385684" y="1739952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320762</xdr:colOff>
      <xdr:row>5</xdr:row>
      <xdr:rowOff>244884</xdr:rowOff>
    </xdr:from>
    <xdr:to>
      <xdr:col>2</xdr:col>
      <xdr:colOff>1333500</xdr:colOff>
      <xdr:row>7</xdr:row>
      <xdr:rowOff>22860</xdr:rowOff>
    </xdr:to>
    <xdr:sp macro="" textlink="">
      <xdr:nvSpPr>
        <xdr:cNvPr id="3" name="กล่องข้อความ 11">
          <a:extLst>
            <a:ext uri="{FF2B5EF4-FFF2-40B4-BE49-F238E27FC236}">
              <a16:creationId xmlns:a16="http://schemas.microsoft.com/office/drawing/2014/main" id="{2C90C58F-CB85-4B10-AA56-B29CEA4F8B55}"/>
            </a:ext>
          </a:extLst>
        </xdr:cNvPr>
        <xdr:cNvSpPr txBox="1"/>
      </xdr:nvSpPr>
      <xdr:spPr>
        <a:xfrm>
          <a:off x="991322" y="1654584"/>
          <a:ext cx="1698538" cy="311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เงินงบประมาณ 2565</a:t>
          </a:r>
        </a:p>
      </xdr:txBody>
    </xdr:sp>
    <xdr:clientData/>
  </xdr:twoCellAnchor>
  <xdr:twoCellAnchor>
    <xdr:from>
      <xdr:col>1</xdr:col>
      <xdr:colOff>314932</xdr:colOff>
      <xdr:row>7</xdr:row>
      <xdr:rowOff>23994</xdr:rowOff>
    </xdr:from>
    <xdr:to>
      <xdr:col>2</xdr:col>
      <xdr:colOff>762000</xdr:colOff>
      <xdr:row>8</xdr:row>
      <xdr:rowOff>75290</xdr:rowOff>
    </xdr:to>
    <xdr:sp macro="" textlink="">
      <xdr:nvSpPr>
        <xdr:cNvPr id="4" name="กล่องข้อความ 12">
          <a:extLst>
            <a:ext uri="{FF2B5EF4-FFF2-40B4-BE49-F238E27FC236}">
              <a16:creationId xmlns:a16="http://schemas.microsoft.com/office/drawing/2014/main" id="{08D7F623-8B4F-4B98-B82A-605CB5A6718D}"/>
            </a:ext>
          </a:extLst>
        </xdr:cNvPr>
        <xdr:cNvSpPr txBox="1"/>
      </xdr:nvSpPr>
      <xdr:spPr>
        <a:xfrm>
          <a:off x="985492" y="1967094"/>
          <a:ext cx="1132868" cy="302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เฉพาะเจาะจง</a:t>
          </a:r>
        </a:p>
      </xdr:txBody>
    </xdr:sp>
    <xdr:clientData/>
  </xdr:twoCellAnchor>
  <xdr:twoCellAnchor>
    <xdr:from>
      <xdr:col>2</xdr:col>
      <xdr:colOff>1494292</xdr:colOff>
      <xdr:row>5</xdr:row>
      <xdr:rowOff>242883</xdr:rowOff>
    </xdr:from>
    <xdr:to>
      <xdr:col>4</xdr:col>
      <xdr:colOff>152400</xdr:colOff>
      <xdr:row>7</xdr:row>
      <xdr:rowOff>76201</xdr:rowOff>
    </xdr:to>
    <xdr:sp macro="" textlink="">
      <xdr:nvSpPr>
        <xdr:cNvPr id="5" name="กล่องข้อความ 13">
          <a:extLst>
            <a:ext uri="{FF2B5EF4-FFF2-40B4-BE49-F238E27FC236}">
              <a16:creationId xmlns:a16="http://schemas.microsoft.com/office/drawing/2014/main" id="{E48BB756-99CF-436F-8D5B-BE80C2B7473F}"/>
            </a:ext>
          </a:extLst>
        </xdr:cNvPr>
        <xdr:cNvSpPr txBox="1"/>
      </xdr:nvSpPr>
      <xdr:spPr>
        <a:xfrm>
          <a:off x="2850652" y="1652583"/>
          <a:ext cx="1401308" cy="36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เงินนอกงบประมาณ</a:t>
          </a:r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ประมาณ</a:t>
          </a:r>
        </a:p>
      </xdr:txBody>
    </xdr:sp>
    <xdr:clientData/>
  </xdr:twoCellAnchor>
  <xdr:twoCellAnchor>
    <xdr:from>
      <xdr:col>4</xdr:col>
      <xdr:colOff>518722</xdr:colOff>
      <xdr:row>5</xdr:row>
      <xdr:rowOff>251430</xdr:rowOff>
    </xdr:from>
    <xdr:to>
      <xdr:col>6</xdr:col>
      <xdr:colOff>320040</xdr:colOff>
      <xdr:row>7</xdr:row>
      <xdr:rowOff>38100</xdr:rowOff>
    </xdr:to>
    <xdr:sp macro="" textlink="">
      <xdr:nvSpPr>
        <xdr:cNvPr id="6" name="กล่องข้อความ 15">
          <a:extLst>
            <a:ext uri="{FF2B5EF4-FFF2-40B4-BE49-F238E27FC236}">
              <a16:creationId xmlns:a16="http://schemas.microsoft.com/office/drawing/2014/main" id="{C3111466-4269-4127-8ACC-4A88F70D9BDA}"/>
            </a:ext>
          </a:extLst>
        </xdr:cNvPr>
        <xdr:cNvSpPr txBox="1"/>
      </xdr:nvSpPr>
      <xdr:spPr>
        <a:xfrm>
          <a:off x="4618282" y="1661130"/>
          <a:ext cx="1066238" cy="320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เงินบริจาค</a:t>
          </a:r>
          <a:r>
            <a:rPr lang="th-TH" sz="1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endParaRPr lang="th-TH" sz="1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1484673</xdr:colOff>
      <xdr:row>7</xdr:row>
      <xdr:rowOff>1341</xdr:rowOff>
    </xdr:from>
    <xdr:to>
      <xdr:col>3</xdr:col>
      <xdr:colOff>358140</xdr:colOff>
      <xdr:row>8</xdr:row>
      <xdr:rowOff>53341</xdr:rowOff>
    </xdr:to>
    <xdr:sp macro="" textlink="">
      <xdr:nvSpPr>
        <xdr:cNvPr id="7" name="กล่องข้อความ 16">
          <a:extLst>
            <a:ext uri="{FF2B5EF4-FFF2-40B4-BE49-F238E27FC236}">
              <a16:creationId xmlns:a16="http://schemas.microsoft.com/office/drawing/2014/main" id="{63EFADB3-ED76-41CF-8311-FB508CCCB71B}"/>
            </a:ext>
          </a:extLst>
        </xdr:cNvPr>
        <xdr:cNvSpPr txBox="1"/>
      </xdr:nvSpPr>
      <xdr:spPr>
        <a:xfrm>
          <a:off x="2841033" y="1944441"/>
          <a:ext cx="1037547" cy="30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ประกวดราคา</a:t>
          </a:r>
        </a:p>
      </xdr:txBody>
    </xdr:sp>
    <xdr:clientData/>
  </xdr:twoCellAnchor>
  <xdr:twoCellAnchor>
    <xdr:from>
      <xdr:col>7</xdr:col>
      <xdr:colOff>72180</xdr:colOff>
      <xdr:row>6</xdr:row>
      <xdr:rowOff>2805</xdr:rowOff>
    </xdr:from>
    <xdr:to>
      <xdr:col>7</xdr:col>
      <xdr:colOff>685800</xdr:colOff>
      <xdr:row>7</xdr:row>
      <xdr:rowOff>30480</xdr:rowOff>
    </xdr:to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id="{548EAE82-74EE-4AFF-AC00-C75927BBE4C2}"/>
            </a:ext>
          </a:extLst>
        </xdr:cNvPr>
        <xdr:cNvSpPr txBox="1"/>
      </xdr:nvSpPr>
      <xdr:spPr>
        <a:xfrm>
          <a:off x="6023400" y="1694445"/>
          <a:ext cx="613620" cy="279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อื่นๆ</a:t>
          </a:r>
        </a:p>
      </xdr:txBody>
    </xdr:sp>
    <xdr:clientData/>
  </xdr:twoCellAnchor>
  <xdr:twoCellAnchor>
    <xdr:from>
      <xdr:col>4</xdr:col>
      <xdr:colOff>528796</xdr:colOff>
      <xdr:row>7</xdr:row>
      <xdr:rowOff>30844</xdr:rowOff>
    </xdr:from>
    <xdr:to>
      <xdr:col>6</xdr:col>
      <xdr:colOff>17328</xdr:colOff>
      <xdr:row>8</xdr:row>
      <xdr:rowOff>90770</xdr:rowOff>
    </xdr:to>
    <xdr:sp macro="" textlink="">
      <xdr:nvSpPr>
        <xdr:cNvPr id="9" name="กล่องข้อความ 18">
          <a:extLst>
            <a:ext uri="{FF2B5EF4-FFF2-40B4-BE49-F238E27FC236}">
              <a16:creationId xmlns:a16="http://schemas.microsoft.com/office/drawing/2014/main" id="{13641590-B981-4C70-98FC-76B5DD3721F5}"/>
            </a:ext>
          </a:extLst>
        </xdr:cNvPr>
        <xdr:cNvSpPr txBox="1"/>
      </xdr:nvSpPr>
      <xdr:spPr>
        <a:xfrm>
          <a:off x="4628356" y="1973944"/>
          <a:ext cx="753452" cy="31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วิธีพิเศษ</a:t>
          </a:r>
        </a:p>
      </xdr:txBody>
    </xdr:sp>
    <xdr:clientData/>
  </xdr:twoCellAnchor>
  <xdr:twoCellAnchor>
    <xdr:from>
      <xdr:col>7</xdr:col>
      <xdr:colOff>90818</xdr:colOff>
      <xdr:row>7</xdr:row>
      <xdr:rowOff>33036</xdr:rowOff>
    </xdr:from>
    <xdr:to>
      <xdr:col>8</xdr:col>
      <xdr:colOff>500420</xdr:colOff>
      <xdr:row>8</xdr:row>
      <xdr:rowOff>92962</xdr:rowOff>
    </xdr:to>
    <xdr:sp macro="" textlink="">
      <xdr:nvSpPr>
        <xdr:cNvPr id="10" name="กล่องข้อความ 19">
          <a:extLst>
            <a:ext uri="{FF2B5EF4-FFF2-40B4-BE49-F238E27FC236}">
              <a16:creationId xmlns:a16="http://schemas.microsoft.com/office/drawing/2014/main" id="{008BC390-85AE-476A-99C8-EA3674FC2116}"/>
            </a:ext>
          </a:extLst>
        </xdr:cNvPr>
        <xdr:cNvSpPr txBox="1"/>
      </xdr:nvSpPr>
      <xdr:spPr>
        <a:xfrm>
          <a:off x="6042038" y="1976136"/>
          <a:ext cx="1148742" cy="31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รับบริจาค</a:t>
          </a:r>
        </a:p>
      </xdr:txBody>
    </xdr:sp>
    <xdr:clientData/>
  </xdr:twoCellAnchor>
  <xdr:twoCellAnchor>
    <xdr:from>
      <xdr:col>4</xdr:col>
      <xdr:colOff>434653</xdr:colOff>
      <xdr:row>4</xdr:row>
      <xdr:rowOff>213151</xdr:rowOff>
    </xdr:from>
    <xdr:to>
      <xdr:col>6</xdr:col>
      <xdr:colOff>174843</xdr:colOff>
      <xdr:row>4</xdr:row>
      <xdr:rowOff>213151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1F38F146-55EA-4949-84E0-F7A22D8E54D1}"/>
            </a:ext>
          </a:extLst>
        </xdr:cNvPr>
        <xdr:cNvCxnSpPr/>
      </xdr:nvCxnSpPr>
      <xdr:spPr>
        <a:xfrm>
          <a:off x="4153213" y="1340911"/>
          <a:ext cx="8222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83820</xdr:colOff>
      <xdr:row>6</xdr:row>
      <xdr:rowOff>60960</xdr:rowOff>
    </xdr:from>
    <xdr:to>
      <xdr:col>1</xdr:col>
      <xdr:colOff>317384</xdr:colOff>
      <xdr:row>6</xdr:row>
      <xdr:rowOff>248814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3C178700-1678-4A7F-BEA0-6F8A7577DA7F}"/>
            </a:ext>
          </a:extLst>
        </xdr:cNvPr>
        <xdr:cNvSpPr/>
      </xdr:nvSpPr>
      <xdr:spPr>
        <a:xfrm>
          <a:off x="754380" y="175260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281940</xdr:colOff>
      <xdr:row>7</xdr:row>
      <xdr:rowOff>60960</xdr:rowOff>
    </xdr:from>
    <xdr:to>
      <xdr:col>4</xdr:col>
      <xdr:colOff>515504</xdr:colOff>
      <xdr:row>7</xdr:row>
      <xdr:rowOff>248814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760B85A-D3DC-4FA3-8047-1BFC052E17BE}"/>
            </a:ext>
          </a:extLst>
        </xdr:cNvPr>
        <xdr:cNvSpPr/>
      </xdr:nvSpPr>
      <xdr:spPr>
        <a:xfrm>
          <a:off x="4381500" y="200406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1264920</xdr:colOff>
      <xdr:row>7</xdr:row>
      <xdr:rowOff>53340</xdr:rowOff>
    </xdr:from>
    <xdr:to>
      <xdr:col>2</xdr:col>
      <xdr:colOff>1498484</xdr:colOff>
      <xdr:row>7</xdr:row>
      <xdr:rowOff>241194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EF13683-051E-4F92-B067-7D92C0109A67}"/>
            </a:ext>
          </a:extLst>
        </xdr:cNvPr>
        <xdr:cNvSpPr/>
      </xdr:nvSpPr>
      <xdr:spPr>
        <a:xfrm>
          <a:off x="2621280" y="199644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76200</xdr:colOff>
      <xdr:row>7</xdr:row>
      <xdr:rowOff>68580</xdr:rowOff>
    </xdr:from>
    <xdr:to>
      <xdr:col>1</xdr:col>
      <xdr:colOff>309764</xdr:colOff>
      <xdr:row>8</xdr:row>
      <xdr:rowOff>4974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1968805F-30EE-4938-B5A5-86C26EE7E3DF}"/>
            </a:ext>
          </a:extLst>
        </xdr:cNvPr>
        <xdr:cNvSpPr/>
      </xdr:nvSpPr>
      <xdr:spPr>
        <a:xfrm>
          <a:off x="746760" y="201168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1257300</xdr:colOff>
      <xdr:row>6</xdr:row>
      <xdr:rowOff>53340</xdr:rowOff>
    </xdr:from>
    <xdr:to>
      <xdr:col>2</xdr:col>
      <xdr:colOff>1490864</xdr:colOff>
      <xdr:row>6</xdr:row>
      <xdr:rowOff>241194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13BE949-1C62-4F17-B5D3-DDE598EB0E2A}"/>
            </a:ext>
          </a:extLst>
        </xdr:cNvPr>
        <xdr:cNvSpPr/>
      </xdr:nvSpPr>
      <xdr:spPr>
        <a:xfrm>
          <a:off x="2613660" y="174498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403860</xdr:colOff>
      <xdr:row>6</xdr:row>
      <xdr:rowOff>53340</xdr:rowOff>
    </xdr:from>
    <xdr:to>
      <xdr:col>7</xdr:col>
      <xdr:colOff>50684</xdr:colOff>
      <xdr:row>6</xdr:row>
      <xdr:rowOff>241194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BB2BAD1D-4F6A-4A12-B9B1-7DF25FD79CD0}"/>
            </a:ext>
          </a:extLst>
        </xdr:cNvPr>
        <xdr:cNvSpPr/>
      </xdr:nvSpPr>
      <xdr:spPr>
        <a:xfrm>
          <a:off x="5768340" y="174498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449580</xdr:colOff>
      <xdr:row>7</xdr:row>
      <xdr:rowOff>60960</xdr:rowOff>
    </xdr:from>
    <xdr:to>
      <xdr:col>7</xdr:col>
      <xdr:colOff>120015</xdr:colOff>
      <xdr:row>7</xdr:row>
      <xdr:rowOff>206548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81260D42-6875-419E-B292-07311127FE71}"/>
            </a:ext>
          </a:extLst>
        </xdr:cNvPr>
        <xdr:cNvCxnSpPr/>
      </xdr:nvCxnSpPr>
      <xdr:spPr>
        <a:xfrm flipV="1">
          <a:off x="5814060" y="2004060"/>
          <a:ext cx="257175" cy="145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403860</xdr:colOff>
      <xdr:row>7</xdr:row>
      <xdr:rowOff>53340</xdr:rowOff>
    </xdr:from>
    <xdr:to>
      <xdr:col>7</xdr:col>
      <xdr:colOff>50684</xdr:colOff>
      <xdr:row>7</xdr:row>
      <xdr:rowOff>241194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FD675366-B347-4498-BA96-9C6B3A80819F}"/>
            </a:ext>
          </a:extLst>
        </xdr:cNvPr>
        <xdr:cNvSpPr/>
      </xdr:nvSpPr>
      <xdr:spPr>
        <a:xfrm>
          <a:off x="5768340" y="199644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286124</xdr:colOff>
      <xdr:row>28</xdr:row>
      <xdr:rowOff>48312</xdr:rowOff>
    </xdr:from>
    <xdr:to>
      <xdr:col>4</xdr:col>
      <xdr:colOff>519688</xdr:colOff>
      <xdr:row>28</xdr:row>
      <xdr:rowOff>236166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F991F85D-3559-4E85-A8C5-99AB7C833F16}"/>
            </a:ext>
          </a:extLst>
        </xdr:cNvPr>
        <xdr:cNvSpPr/>
      </xdr:nvSpPr>
      <xdr:spPr>
        <a:xfrm>
          <a:off x="4385684" y="7714032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320762</xdr:colOff>
      <xdr:row>27</xdr:row>
      <xdr:rowOff>244884</xdr:rowOff>
    </xdr:from>
    <xdr:to>
      <xdr:col>2</xdr:col>
      <xdr:colOff>1333500</xdr:colOff>
      <xdr:row>29</xdr:row>
      <xdr:rowOff>22860</xdr:rowOff>
    </xdr:to>
    <xdr:sp macro="" textlink="">
      <xdr:nvSpPr>
        <xdr:cNvPr id="21" name="กล่องข้อความ 11">
          <a:extLst>
            <a:ext uri="{FF2B5EF4-FFF2-40B4-BE49-F238E27FC236}">
              <a16:creationId xmlns:a16="http://schemas.microsoft.com/office/drawing/2014/main" id="{28AFF4F2-6A6F-4396-8049-E84F67B5CF5A}"/>
            </a:ext>
          </a:extLst>
        </xdr:cNvPr>
        <xdr:cNvSpPr txBox="1"/>
      </xdr:nvSpPr>
      <xdr:spPr>
        <a:xfrm>
          <a:off x="991322" y="7659144"/>
          <a:ext cx="1698538" cy="280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เงินงบประมาณ 2566</a:t>
          </a:r>
        </a:p>
      </xdr:txBody>
    </xdr:sp>
    <xdr:clientData/>
  </xdr:twoCellAnchor>
  <xdr:twoCellAnchor>
    <xdr:from>
      <xdr:col>1</xdr:col>
      <xdr:colOff>314932</xdr:colOff>
      <xdr:row>29</xdr:row>
      <xdr:rowOff>23994</xdr:rowOff>
    </xdr:from>
    <xdr:to>
      <xdr:col>2</xdr:col>
      <xdr:colOff>600205</xdr:colOff>
      <xdr:row>30</xdr:row>
      <xdr:rowOff>75290</xdr:rowOff>
    </xdr:to>
    <xdr:sp macro="" textlink="">
      <xdr:nvSpPr>
        <xdr:cNvPr id="22" name="กล่องข้อความ 12">
          <a:extLst>
            <a:ext uri="{FF2B5EF4-FFF2-40B4-BE49-F238E27FC236}">
              <a16:creationId xmlns:a16="http://schemas.microsoft.com/office/drawing/2014/main" id="{E51CA010-18F5-47FD-9CA2-6395E0023D8D}"/>
            </a:ext>
          </a:extLst>
        </xdr:cNvPr>
        <xdr:cNvSpPr txBox="1"/>
      </xdr:nvSpPr>
      <xdr:spPr>
        <a:xfrm>
          <a:off x="985492" y="7941174"/>
          <a:ext cx="971073" cy="302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เฉพาะเจาะจง</a:t>
          </a:r>
        </a:p>
      </xdr:txBody>
    </xdr:sp>
    <xdr:clientData/>
  </xdr:twoCellAnchor>
  <xdr:twoCellAnchor>
    <xdr:from>
      <xdr:col>2</xdr:col>
      <xdr:colOff>1494292</xdr:colOff>
      <xdr:row>28</xdr:row>
      <xdr:rowOff>6663</xdr:rowOff>
    </xdr:from>
    <xdr:to>
      <xdr:col>4</xdr:col>
      <xdr:colOff>152400</xdr:colOff>
      <xdr:row>29</xdr:row>
      <xdr:rowOff>91441</xdr:rowOff>
    </xdr:to>
    <xdr:sp macro="" textlink="">
      <xdr:nvSpPr>
        <xdr:cNvPr id="23" name="กล่องข้อความ 13">
          <a:extLst>
            <a:ext uri="{FF2B5EF4-FFF2-40B4-BE49-F238E27FC236}">
              <a16:creationId xmlns:a16="http://schemas.microsoft.com/office/drawing/2014/main" id="{D55920C3-CBE1-4071-B834-2AEC4D843429}"/>
            </a:ext>
          </a:extLst>
        </xdr:cNvPr>
        <xdr:cNvSpPr txBox="1"/>
      </xdr:nvSpPr>
      <xdr:spPr>
        <a:xfrm>
          <a:off x="2850652" y="7672383"/>
          <a:ext cx="1401308" cy="336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เงินนอกงบประมา</a:t>
          </a:r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บประมาณ</a:t>
          </a:r>
        </a:p>
      </xdr:txBody>
    </xdr:sp>
    <xdr:clientData/>
  </xdr:twoCellAnchor>
  <xdr:twoCellAnchor>
    <xdr:from>
      <xdr:col>4</xdr:col>
      <xdr:colOff>518722</xdr:colOff>
      <xdr:row>28</xdr:row>
      <xdr:rowOff>22830</xdr:rowOff>
    </xdr:from>
    <xdr:to>
      <xdr:col>6</xdr:col>
      <xdr:colOff>320040</xdr:colOff>
      <xdr:row>29</xdr:row>
      <xdr:rowOff>60960</xdr:rowOff>
    </xdr:to>
    <xdr:sp macro="" textlink="">
      <xdr:nvSpPr>
        <xdr:cNvPr id="24" name="กล่องข้อความ 15">
          <a:extLst>
            <a:ext uri="{FF2B5EF4-FFF2-40B4-BE49-F238E27FC236}">
              <a16:creationId xmlns:a16="http://schemas.microsoft.com/office/drawing/2014/main" id="{567BF8EC-23D0-402E-9055-46C1ECDD7847}"/>
            </a:ext>
          </a:extLst>
        </xdr:cNvPr>
        <xdr:cNvSpPr txBox="1"/>
      </xdr:nvSpPr>
      <xdr:spPr>
        <a:xfrm>
          <a:off x="4618282" y="7688550"/>
          <a:ext cx="1066238" cy="289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เงินบริจาค</a:t>
          </a:r>
          <a:r>
            <a:rPr lang="th-TH" sz="1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endParaRPr lang="th-TH" sz="1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1484673</xdr:colOff>
      <xdr:row>29</xdr:row>
      <xdr:rowOff>24201</xdr:rowOff>
    </xdr:from>
    <xdr:to>
      <xdr:col>3</xdr:col>
      <xdr:colOff>358140</xdr:colOff>
      <xdr:row>30</xdr:row>
      <xdr:rowOff>76201</xdr:rowOff>
    </xdr:to>
    <xdr:sp macro="" textlink="">
      <xdr:nvSpPr>
        <xdr:cNvPr id="25" name="กล่องข้อความ 16">
          <a:extLst>
            <a:ext uri="{FF2B5EF4-FFF2-40B4-BE49-F238E27FC236}">
              <a16:creationId xmlns:a16="http://schemas.microsoft.com/office/drawing/2014/main" id="{4C849EB6-1134-409F-B121-1B90FFBC8DEF}"/>
            </a:ext>
          </a:extLst>
        </xdr:cNvPr>
        <xdr:cNvSpPr txBox="1"/>
      </xdr:nvSpPr>
      <xdr:spPr>
        <a:xfrm>
          <a:off x="2841033" y="7941381"/>
          <a:ext cx="1037547" cy="30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ประกวดราคา</a:t>
          </a:r>
        </a:p>
      </xdr:txBody>
    </xdr:sp>
    <xdr:clientData/>
  </xdr:twoCellAnchor>
  <xdr:twoCellAnchor>
    <xdr:from>
      <xdr:col>7</xdr:col>
      <xdr:colOff>72180</xdr:colOff>
      <xdr:row>28</xdr:row>
      <xdr:rowOff>25665</xdr:rowOff>
    </xdr:from>
    <xdr:to>
      <xdr:col>7</xdr:col>
      <xdr:colOff>685800</xdr:colOff>
      <xdr:row>29</xdr:row>
      <xdr:rowOff>53340</xdr:rowOff>
    </xdr:to>
    <xdr:sp macro="" textlink="">
      <xdr:nvSpPr>
        <xdr:cNvPr id="26" name="กล่องข้อความ 17">
          <a:extLst>
            <a:ext uri="{FF2B5EF4-FFF2-40B4-BE49-F238E27FC236}">
              <a16:creationId xmlns:a16="http://schemas.microsoft.com/office/drawing/2014/main" id="{03A54CE3-05A4-404A-89A7-93BA85164F90}"/>
            </a:ext>
          </a:extLst>
        </xdr:cNvPr>
        <xdr:cNvSpPr txBox="1"/>
      </xdr:nvSpPr>
      <xdr:spPr>
        <a:xfrm>
          <a:off x="6023400" y="7691385"/>
          <a:ext cx="613620" cy="279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อื่นๆ</a:t>
          </a:r>
        </a:p>
      </xdr:txBody>
    </xdr:sp>
    <xdr:clientData/>
  </xdr:twoCellAnchor>
  <xdr:twoCellAnchor>
    <xdr:from>
      <xdr:col>4</xdr:col>
      <xdr:colOff>528796</xdr:colOff>
      <xdr:row>29</xdr:row>
      <xdr:rowOff>30844</xdr:rowOff>
    </xdr:from>
    <xdr:to>
      <xdr:col>6</xdr:col>
      <xdr:colOff>17328</xdr:colOff>
      <xdr:row>30</xdr:row>
      <xdr:rowOff>90770</xdr:rowOff>
    </xdr:to>
    <xdr:sp macro="" textlink="">
      <xdr:nvSpPr>
        <xdr:cNvPr id="27" name="กล่องข้อความ 18">
          <a:extLst>
            <a:ext uri="{FF2B5EF4-FFF2-40B4-BE49-F238E27FC236}">
              <a16:creationId xmlns:a16="http://schemas.microsoft.com/office/drawing/2014/main" id="{523DB8EB-039B-4F1B-85A3-6385BD8ACBB6}"/>
            </a:ext>
          </a:extLst>
        </xdr:cNvPr>
        <xdr:cNvSpPr txBox="1"/>
      </xdr:nvSpPr>
      <xdr:spPr>
        <a:xfrm>
          <a:off x="4628356" y="7948024"/>
          <a:ext cx="753452" cy="31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วิธีพิเศษ</a:t>
          </a:r>
        </a:p>
      </xdr:txBody>
    </xdr:sp>
    <xdr:clientData/>
  </xdr:twoCellAnchor>
  <xdr:twoCellAnchor>
    <xdr:from>
      <xdr:col>7</xdr:col>
      <xdr:colOff>90818</xdr:colOff>
      <xdr:row>29</xdr:row>
      <xdr:rowOff>33036</xdr:rowOff>
    </xdr:from>
    <xdr:to>
      <xdr:col>8</xdr:col>
      <xdr:colOff>500420</xdr:colOff>
      <xdr:row>30</xdr:row>
      <xdr:rowOff>92962</xdr:rowOff>
    </xdr:to>
    <xdr:sp macro="" textlink="">
      <xdr:nvSpPr>
        <xdr:cNvPr id="28" name="กล่องข้อความ 19">
          <a:extLst>
            <a:ext uri="{FF2B5EF4-FFF2-40B4-BE49-F238E27FC236}">
              <a16:creationId xmlns:a16="http://schemas.microsoft.com/office/drawing/2014/main" id="{4C885FCB-482D-48DF-8CA0-15E4CD27F3C9}"/>
            </a:ext>
          </a:extLst>
        </xdr:cNvPr>
        <xdr:cNvSpPr txBox="1"/>
      </xdr:nvSpPr>
      <xdr:spPr>
        <a:xfrm>
          <a:off x="6042038" y="7950216"/>
          <a:ext cx="1148742" cy="31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รับบริจาค</a:t>
          </a:r>
        </a:p>
      </xdr:txBody>
    </xdr:sp>
    <xdr:clientData/>
  </xdr:twoCellAnchor>
  <xdr:twoCellAnchor>
    <xdr:from>
      <xdr:col>1</xdr:col>
      <xdr:colOff>120772</xdr:colOff>
      <xdr:row>28</xdr:row>
      <xdr:rowOff>80375</xdr:rowOff>
    </xdr:from>
    <xdr:to>
      <xdr:col>1</xdr:col>
      <xdr:colOff>377947</xdr:colOff>
      <xdr:row>28</xdr:row>
      <xdr:rowOff>225963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id="{C393233C-2012-429B-ADF7-85C445C6E116}"/>
            </a:ext>
          </a:extLst>
        </xdr:cNvPr>
        <xdr:cNvCxnSpPr/>
      </xdr:nvCxnSpPr>
      <xdr:spPr>
        <a:xfrm flipV="1">
          <a:off x="791332" y="7746095"/>
          <a:ext cx="257175" cy="145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678493</xdr:colOff>
      <xdr:row>26</xdr:row>
      <xdr:rowOff>182671</xdr:rowOff>
    </xdr:from>
    <xdr:to>
      <xdr:col>7</xdr:col>
      <xdr:colOff>365343</xdr:colOff>
      <xdr:row>26</xdr:row>
      <xdr:rowOff>182671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03F0F9B3-5415-463B-BE61-749C5C1A9A2B}"/>
            </a:ext>
          </a:extLst>
        </xdr:cNvPr>
        <xdr:cNvCxnSpPr/>
      </xdr:nvCxnSpPr>
      <xdr:spPr>
        <a:xfrm>
          <a:off x="5364793" y="7345471"/>
          <a:ext cx="9517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83820</xdr:colOff>
      <xdr:row>28</xdr:row>
      <xdr:rowOff>60960</xdr:rowOff>
    </xdr:from>
    <xdr:to>
      <xdr:col>1</xdr:col>
      <xdr:colOff>317384</xdr:colOff>
      <xdr:row>28</xdr:row>
      <xdr:rowOff>248814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5741A661-108C-4B0A-87A3-D51119807377}"/>
            </a:ext>
          </a:extLst>
        </xdr:cNvPr>
        <xdr:cNvSpPr/>
      </xdr:nvSpPr>
      <xdr:spPr>
        <a:xfrm>
          <a:off x="754380" y="772668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281940</xdr:colOff>
      <xdr:row>29</xdr:row>
      <xdr:rowOff>60960</xdr:rowOff>
    </xdr:from>
    <xdr:to>
      <xdr:col>4</xdr:col>
      <xdr:colOff>515504</xdr:colOff>
      <xdr:row>29</xdr:row>
      <xdr:rowOff>248814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3806FDBD-1194-4F1F-84AC-599C00458DCC}"/>
            </a:ext>
          </a:extLst>
        </xdr:cNvPr>
        <xdr:cNvSpPr/>
      </xdr:nvSpPr>
      <xdr:spPr>
        <a:xfrm>
          <a:off x="4381500" y="797814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1264920</xdr:colOff>
      <xdr:row>29</xdr:row>
      <xdr:rowOff>53340</xdr:rowOff>
    </xdr:from>
    <xdr:to>
      <xdr:col>2</xdr:col>
      <xdr:colOff>1498484</xdr:colOff>
      <xdr:row>29</xdr:row>
      <xdr:rowOff>241194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105B0F20-FDED-4004-B1EF-20C3E4E67E7B}"/>
            </a:ext>
          </a:extLst>
        </xdr:cNvPr>
        <xdr:cNvSpPr/>
      </xdr:nvSpPr>
      <xdr:spPr>
        <a:xfrm>
          <a:off x="2621280" y="797052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76200</xdr:colOff>
      <xdr:row>29</xdr:row>
      <xdr:rowOff>68580</xdr:rowOff>
    </xdr:from>
    <xdr:to>
      <xdr:col>1</xdr:col>
      <xdr:colOff>309764</xdr:colOff>
      <xdr:row>30</xdr:row>
      <xdr:rowOff>4974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A82EF850-B05E-4A2D-A8E3-9FC7B140B0DB}"/>
            </a:ext>
          </a:extLst>
        </xdr:cNvPr>
        <xdr:cNvSpPr/>
      </xdr:nvSpPr>
      <xdr:spPr>
        <a:xfrm>
          <a:off x="746760" y="798576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1257300</xdr:colOff>
      <xdr:row>28</xdr:row>
      <xdr:rowOff>53340</xdr:rowOff>
    </xdr:from>
    <xdr:to>
      <xdr:col>2</xdr:col>
      <xdr:colOff>1490864</xdr:colOff>
      <xdr:row>28</xdr:row>
      <xdr:rowOff>241194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FA3E1574-15F6-49D9-B565-B9480DB64EAA}"/>
            </a:ext>
          </a:extLst>
        </xdr:cNvPr>
        <xdr:cNvSpPr/>
      </xdr:nvSpPr>
      <xdr:spPr>
        <a:xfrm>
          <a:off x="2613660" y="771906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403860</xdr:colOff>
      <xdr:row>28</xdr:row>
      <xdr:rowOff>53340</xdr:rowOff>
    </xdr:from>
    <xdr:to>
      <xdr:col>7</xdr:col>
      <xdr:colOff>50684</xdr:colOff>
      <xdr:row>28</xdr:row>
      <xdr:rowOff>241194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9ADE97F1-4517-43DD-8232-B15DAE2F1BED}"/>
            </a:ext>
          </a:extLst>
        </xdr:cNvPr>
        <xdr:cNvSpPr/>
      </xdr:nvSpPr>
      <xdr:spPr>
        <a:xfrm>
          <a:off x="5768340" y="771906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91440</xdr:colOff>
      <xdr:row>29</xdr:row>
      <xdr:rowOff>91440</xdr:rowOff>
    </xdr:from>
    <xdr:to>
      <xdr:col>1</xdr:col>
      <xdr:colOff>348615</xdr:colOff>
      <xdr:row>29</xdr:row>
      <xdr:rowOff>237028</xdr:rowOff>
    </xdr:to>
    <xdr:cxnSp macro="">
      <xdr:nvCxnSpPr>
        <xdr:cNvPr id="37" name="ตัวเชื่อมต่อตรง 36">
          <a:extLst>
            <a:ext uri="{FF2B5EF4-FFF2-40B4-BE49-F238E27FC236}">
              <a16:creationId xmlns:a16="http://schemas.microsoft.com/office/drawing/2014/main" id="{13F9A075-3703-41F7-962A-A425FB6A17CA}"/>
            </a:ext>
          </a:extLst>
        </xdr:cNvPr>
        <xdr:cNvCxnSpPr/>
      </xdr:nvCxnSpPr>
      <xdr:spPr>
        <a:xfrm flipV="1">
          <a:off x="762000" y="8008620"/>
          <a:ext cx="257175" cy="145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403860</xdr:colOff>
      <xdr:row>29</xdr:row>
      <xdr:rowOff>53340</xdr:rowOff>
    </xdr:from>
    <xdr:to>
      <xdr:col>7</xdr:col>
      <xdr:colOff>50684</xdr:colOff>
      <xdr:row>29</xdr:row>
      <xdr:rowOff>241194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FBFC563-97C6-480B-B179-EE65E9806216}"/>
            </a:ext>
          </a:extLst>
        </xdr:cNvPr>
        <xdr:cNvSpPr/>
      </xdr:nvSpPr>
      <xdr:spPr>
        <a:xfrm>
          <a:off x="5768340" y="797052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13</xdr:row>
      <xdr:rowOff>7620</xdr:rowOff>
    </xdr:from>
    <xdr:to>
      <xdr:col>10</xdr:col>
      <xdr:colOff>0</xdr:colOff>
      <xdr:row>14</xdr:row>
      <xdr:rowOff>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EF549268-0874-4B67-B3E9-A0BB94719A45}"/>
            </a:ext>
          </a:extLst>
        </xdr:cNvPr>
        <xdr:cNvSpPr/>
      </xdr:nvSpPr>
      <xdr:spPr>
        <a:xfrm>
          <a:off x="7467600" y="3406140"/>
          <a:ext cx="716280" cy="297180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10</xdr:col>
      <xdr:colOff>53340</xdr:colOff>
      <xdr:row>13</xdr:row>
      <xdr:rowOff>7620</xdr:rowOff>
    </xdr:from>
    <xdr:to>
      <xdr:col>11</xdr:col>
      <xdr:colOff>7620</xdr:colOff>
      <xdr:row>13</xdr:row>
      <xdr:rowOff>297180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38B0518F-5970-4327-9D90-3BD6CBFAFFBE}"/>
            </a:ext>
          </a:extLst>
        </xdr:cNvPr>
        <xdr:cNvSpPr/>
      </xdr:nvSpPr>
      <xdr:spPr>
        <a:xfrm>
          <a:off x="8237220" y="3406140"/>
          <a:ext cx="579120" cy="289560"/>
        </a:xfrm>
        <a:prstGeom prst="rect">
          <a:avLst/>
        </a:prstGeom>
        <a:noFill/>
        <a:ln w="28575" cap="flat" cmpd="sng" algn="ctr">
          <a:solidFill>
            <a:srgbClr val="FE453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144780</xdr:colOff>
      <xdr:row>13</xdr:row>
      <xdr:rowOff>297180</xdr:rowOff>
    </xdr:from>
    <xdr:to>
      <xdr:col>10</xdr:col>
      <xdr:colOff>342900</xdr:colOff>
      <xdr:row>19</xdr:row>
      <xdr:rowOff>175260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DD83CD8B-02DB-4C29-9E17-9989278CCC66}"/>
            </a:ext>
          </a:extLst>
        </xdr:cNvPr>
        <xdr:cNvCxnSpPr>
          <a:stCxn id="40" idx="2"/>
        </xdr:cNvCxnSpPr>
      </xdr:nvCxnSpPr>
      <xdr:spPr>
        <a:xfrm flipH="1">
          <a:off x="6835140" y="3695700"/>
          <a:ext cx="1691640" cy="1706880"/>
        </a:xfrm>
        <a:prstGeom prst="straightConnector1">
          <a:avLst/>
        </a:prstGeom>
        <a:ln>
          <a:solidFill>
            <a:srgbClr val="FE453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365760</xdr:colOff>
      <xdr:row>13</xdr:row>
      <xdr:rowOff>156210</xdr:rowOff>
    </xdr:from>
    <xdr:to>
      <xdr:col>9</xdr:col>
      <xdr:colOff>0</xdr:colOff>
      <xdr:row>15</xdr:row>
      <xdr:rowOff>175260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58E0E3B9-72A8-4C51-A23B-7D07F8BFD255}"/>
            </a:ext>
          </a:extLst>
        </xdr:cNvPr>
        <xdr:cNvCxnSpPr>
          <a:stCxn id="39" idx="1"/>
        </xdr:cNvCxnSpPr>
      </xdr:nvCxnSpPr>
      <xdr:spPr>
        <a:xfrm flipH="1">
          <a:off x="6316980" y="3554730"/>
          <a:ext cx="115062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11</xdr:row>
      <xdr:rowOff>15240</xdr:rowOff>
    </xdr:from>
    <xdr:to>
      <xdr:col>9</xdr:col>
      <xdr:colOff>15240</xdr:colOff>
      <xdr:row>12</xdr:row>
      <xdr:rowOff>7620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860AC16D-B15D-4C1B-92B1-8C96943A7FF8}"/>
            </a:ext>
          </a:extLst>
        </xdr:cNvPr>
        <xdr:cNvSpPr/>
      </xdr:nvSpPr>
      <xdr:spPr>
        <a:xfrm>
          <a:off x="6728460" y="2804160"/>
          <a:ext cx="754380" cy="297180"/>
        </a:xfrm>
        <a:prstGeom prst="rect">
          <a:avLst/>
        </a:prstGeom>
        <a:noFill/>
        <a:ln w="1905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83820</xdr:colOff>
      <xdr:row>12</xdr:row>
      <xdr:rowOff>15240</xdr:rowOff>
    </xdr:from>
    <xdr:to>
      <xdr:col>8</xdr:col>
      <xdr:colOff>213360</xdr:colOff>
      <xdr:row>13</xdr:row>
      <xdr:rowOff>198120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823C5A7C-637E-480F-8DB3-6B511833F816}"/>
            </a:ext>
          </a:extLst>
        </xdr:cNvPr>
        <xdr:cNvCxnSpPr/>
      </xdr:nvCxnSpPr>
      <xdr:spPr>
        <a:xfrm flipH="1">
          <a:off x="6035040" y="3108960"/>
          <a:ext cx="868680" cy="487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14</xdr:row>
      <xdr:rowOff>38100</xdr:rowOff>
    </xdr:from>
    <xdr:to>
      <xdr:col>10</xdr:col>
      <xdr:colOff>0</xdr:colOff>
      <xdr:row>15</xdr:row>
      <xdr:rowOff>7620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:a16="http://schemas.microsoft.com/office/drawing/2014/main" id="{B01E07CE-527E-47CE-9C27-D7836140BB72}"/>
            </a:ext>
          </a:extLst>
        </xdr:cNvPr>
        <xdr:cNvSpPr/>
      </xdr:nvSpPr>
      <xdr:spPr>
        <a:xfrm>
          <a:off x="7597140" y="3741420"/>
          <a:ext cx="586740" cy="274320"/>
        </a:xfrm>
        <a:prstGeom prst="rect">
          <a:avLst/>
        </a:prstGeom>
        <a:noFill/>
        <a:ln w="190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53340</xdr:colOff>
      <xdr:row>15</xdr:row>
      <xdr:rowOff>0</xdr:rowOff>
    </xdr:from>
    <xdr:to>
      <xdr:col>9</xdr:col>
      <xdr:colOff>182880</xdr:colOff>
      <xdr:row>17</xdr:row>
      <xdr:rowOff>137160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B4D49CEF-5115-409E-97E3-FA41D3C094BC}"/>
            </a:ext>
          </a:extLst>
        </xdr:cNvPr>
        <xdr:cNvCxnSpPr/>
      </xdr:nvCxnSpPr>
      <xdr:spPr>
        <a:xfrm flipH="1">
          <a:off x="6743700" y="4008120"/>
          <a:ext cx="906780" cy="7467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121920</xdr:colOff>
      <xdr:row>33</xdr:row>
      <xdr:rowOff>22860</xdr:rowOff>
    </xdr:from>
    <xdr:to>
      <xdr:col>9</xdr:col>
      <xdr:colOff>22860</xdr:colOff>
      <xdr:row>34</xdr:row>
      <xdr:rowOff>15240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A9E9F09F-E866-4E47-B2B2-A7C29590FD98}"/>
            </a:ext>
          </a:extLst>
        </xdr:cNvPr>
        <xdr:cNvSpPr/>
      </xdr:nvSpPr>
      <xdr:spPr>
        <a:xfrm>
          <a:off x="6812280" y="8785860"/>
          <a:ext cx="678180" cy="297180"/>
        </a:xfrm>
        <a:prstGeom prst="rect">
          <a:avLst/>
        </a:prstGeom>
        <a:noFill/>
        <a:ln w="1905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68580</xdr:colOff>
      <xdr:row>34</xdr:row>
      <xdr:rowOff>15240</xdr:rowOff>
    </xdr:from>
    <xdr:to>
      <xdr:col>8</xdr:col>
      <xdr:colOff>137160</xdr:colOff>
      <xdr:row>35</xdr:row>
      <xdr:rowOff>198120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52AB7437-A414-46CD-83BE-311037829BA8}"/>
            </a:ext>
          </a:extLst>
        </xdr:cNvPr>
        <xdr:cNvCxnSpPr/>
      </xdr:nvCxnSpPr>
      <xdr:spPr>
        <a:xfrm flipH="1">
          <a:off x="6019800" y="9083040"/>
          <a:ext cx="807720" cy="487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121920</xdr:colOff>
      <xdr:row>33</xdr:row>
      <xdr:rowOff>297180</xdr:rowOff>
    </xdr:from>
    <xdr:to>
      <xdr:col>9</xdr:col>
      <xdr:colOff>693420</xdr:colOff>
      <xdr:row>34</xdr:row>
      <xdr:rowOff>289560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B9290B73-5EE4-4E0C-A871-8F7F84FFC057}"/>
            </a:ext>
          </a:extLst>
        </xdr:cNvPr>
        <xdr:cNvSpPr/>
      </xdr:nvSpPr>
      <xdr:spPr>
        <a:xfrm>
          <a:off x="7589520" y="9060180"/>
          <a:ext cx="571500" cy="297180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281940</xdr:colOff>
      <xdr:row>34</xdr:row>
      <xdr:rowOff>140970</xdr:rowOff>
    </xdr:from>
    <xdr:to>
      <xdr:col>9</xdr:col>
      <xdr:colOff>121920</xdr:colOff>
      <xdr:row>37</xdr:row>
      <xdr:rowOff>137160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C3464D4E-30A5-4C94-B340-FA83C6795C98}"/>
            </a:ext>
          </a:extLst>
        </xdr:cNvPr>
        <xdr:cNvCxnSpPr>
          <a:stCxn id="49" idx="1"/>
        </xdr:cNvCxnSpPr>
      </xdr:nvCxnSpPr>
      <xdr:spPr>
        <a:xfrm flipH="1">
          <a:off x="6233160" y="9208770"/>
          <a:ext cx="1356360" cy="9105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121920</xdr:colOff>
      <xdr:row>35</xdr:row>
      <xdr:rowOff>38100</xdr:rowOff>
    </xdr:from>
    <xdr:to>
      <xdr:col>9</xdr:col>
      <xdr:colOff>693420</xdr:colOff>
      <xdr:row>35</xdr:row>
      <xdr:rowOff>297180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C56539A4-99DC-4632-8498-D671EC4FF5D2}"/>
            </a:ext>
          </a:extLst>
        </xdr:cNvPr>
        <xdr:cNvSpPr/>
      </xdr:nvSpPr>
      <xdr:spPr>
        <a:xfrm>
          <a:off x="7589520" y="9410700"/>
          <a:ext cx="571500" cy="259080"/>
        </a:xfrm>
        <a:prstGeom prst="rect">
          <a:avLst/>
        </a:prstGeom>
        <a:noFill/>
        <a:ln w="2857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685800</xdr:colOff>
      <xdr:row>35</xdr:row>
      <xdr:rowOff>274320</xdr:rowOff>
    </xdr:from>
    <xdr:to>
      <xdr:col>9</xdr:col>
      <xdr:colOff>274320</xdr:colOff>
      <xdr:row>39</xdr:row>
      <xdr:rowOff>160020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28B708E0-DC4A-4B28-BB9A-8111B795E0D8}"/>
            </a:ext>
          </a:extLst>
        </xdr:cNvPr>
        <xdr:cNvCxnSpPr/>
      </xdr:nvCxnSpPr>
      <xdr:spPr>
        <a:xfrm flipH="1">
          <a:off x="6637020" y="9646920"/>
          <a:ext cx="110490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</xdr:colOff>
      <xdr:row>33</xdr:row>
      <xdr:rowOff>297180</xdr:rowOff>
    </xdr:from>
    <xdr:to>
      <xdr:col>11</xdr:col>
      <xdr:colOff>7620</xdr:colOff>
      <xdr:row>35</xdr:row>
      <xdr:rowOff>0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B79BE351-A674-4DA4-80D7-25CC8FB32AC8}"/>
            </a:ext>
          </a:extLst>
        </xdr:cNvPr>
        <xdr:cNvSpPr/>
      </xdr:nvSpPr>
      <xdr:spPr>
        <a:xfrm>
          <a:off x="8237220" y="9060180"/>
          <a:ext cx="579120" cy="312420"/>
        </a:xfrm>
        <a:prstGeom prst="rect">
          <a:avLst/>
        </a:prstGeom>
        <a:noFill/>
        <a:ln w="28575" cap="flat" cmpd="sng" algn="ctr">
          <a:solidFill>
            <a:srgbClr val="FE453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15240</xdr:colOff>
      <xdr:row>35</xdr:row>
      <xdr:rowOff>22860</xdr:rowOff>
    </xdr:from>
    <xdr:to>
      <xdr:col>10</xdr:col>
      <xdr:colOff>472440</xdr:colOff>
      <xdr:row>41</xdr:row>
      <xdr:rowOff>99060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4B74F154-2D20-4A83-AAB8-B2A828D3AE55}"/>
            </a:ext>
          </a:extLst>
        </xdr:cNvPr>
        <xdr:cNvCxnSpPr/>
      </xdr:nvCxnSpPr>
      <xdr:spPr>
        <a:xfrm flipH="1">
          <a:off x="6705600" y="9395460"/>
          <a:ext cx="1950720" cy="1905000"/>
        </a:xfrm>
        <a:prstGeom prst="straightConnector1">
          <a:avLst/>
        </a:prstGeom>
        <a:ln>
          <a:solidFill>
            <a:srgbClr val="FF33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286124</xdr:colOff>
      <xdr:row>6</xdr:row>
      <xdr:rowOff>48312</xdr:rowOff>
    </xdr:from>
    <xdr:to>
      <xdr:col>4</xdr:col>
      <xdr:colOff>519688</xdr:colOff>
      <xdr:row>6</xdr:row>
      <xdr:rowOff>236166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1F1EAA8-F3CF-40F1-9F34-6085E15FA489}"/>
            </a:ext>
          </a:extLst>
        </xdr:cNvPr>
        <xdr:cNvSpPr/>
      </xdr:nvSpPr>
      <xdr:spPr>
        <a:xfrm>
          <a:off x="4004684" y="1739952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320762</xdr:colOff>
      <xdr:row>6</xdr:row>
      <xdr:rowOff>23904</xdr:rowOff>
    </xdr:from>
    <xdr:to>
      <xdr:col>2</xdr:col>
      <xdr:colOff>1333500</xdr:colOff>
      <xdr:row>7</xdr:row>
      <xdr:rowOff>83820</xdr:rowOff>
    </xdr:to>
    <xdr:sp macro="" textlink="">
      <xdr:nvSpPr>
        <xdr:cNvPr id="3" name="กล่องข้อความ 11">
          <a:extLst>
            <a:ext uri="{FF2B5EF4-FFF2-40B4-BE49-F238E27FC236}">
              <a16:creationId xmlns:a16="http://schemas.microsoft.com/office/drawing/2014/main" id="{2BA855F2-0A98-4AEB-99A6-AEAB3EA1A85B}"/>
            </a:ext>
          </a:extLst>
        </xdr:cNvPr>
        <xdr:cNvSpPr txBox="1"/>
      </xdr:nvSpPr>
      <xdr:spPr>
        <a:xfrm>
          <a:off x="1006562" y="1715544"/>
          <a:ext cx="1576618" cy="311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เงินงบประมาณ 2565</a:t>
          </a:r>
        </a:p>
      </xdr:txBody>
    </xdr:sp>
    <xdr:clientData/>
  </xdr:twoCellAnchor>
  <xdr:twoCellAnchor>
    <xdr:from>
      <xdr:col>1</xdr:col>
      <xdr:colOff>314932</xdr:colOff>
      <xdr:row>7</xdr:row>
      <xdr:rowOff>23994</xdr:rowOff>
    </xdr:from>
    <xdr:to>
      <xdr:col>2</xdr:col>
      <xdr:colOff>762000</xdr:colOff>
      <xdr:row>8</xdr:row>
      <xdr:rowOff>75290</xdr:rowOff>
    </xdr:to>
    <xdr:sp macro="" textlink="">
      <xdr:nvSpPr>
        <xdr:cNvPr id="4" name="กล่องข้อความ 12">
          <a:extLst>
            <a:ext uri="{FF2B5EF4-FFF2-40B4-BE49-F238E27FC236}">
              <a16:creationId xmlns:a16="http://schemas.microsoft.com/office/drawing/2014/main" id="{03D369C0-BEB6-480C-9974-29B25DBCC35B}"/>
            </a:ext>
          </a:extLst>
        </xdr:cNvPr>
        <xdr:cNvSpPr txBox="1"/>
      </xdr:nvSpPr>
      <xdr:spPr>
        <a:xfrm>
          <a:off x="1008352" y="1967094"/>
          <a:ext cx="1094768" cy="302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เฉพาะเจาะจง</a:t>
          </a:r>
        </a:p>
      </xdr:txBody>
    </xdr:sp>
    <xdr:clientData/>
  </xdr:twoCellAnchor>
  <xdr:twoCellAnchor>
    <xdr:from>
      <xdr:col>2</xdr:col>
      <xdr:colOff>1494292</xdr:colOff>
      <xdr:row>6</xdr:row>
      <xdr:rowOff>6663</xdr:rowOff>
    </xdr:from>
    <xdr:to>
      <xdr:col>4</xdr:col>
      <xdr:colOff>228600</xdr:colOff>
      <xdr:row>7</xdr:row>
      <xdr:rowOff>121921</xdr:rowOff>
    </xdr:to>
    <xdr:sp macro="" textlink="">
      <xdr:nvSpPr>
        <xdr:cNvPr id="5" name="กล่องข้อความ 13">
          <a:extLst>
            <a:ext uri="{FF2B5EF4-FFF2-40B4-BE49-F238E27FC236}">
              <a16:creationId xmlns:a16="http://schemas.microsoft.com/office/drawing/2014/main" id="{EB63CE4F-F03E-4ECA-9DC9-A2AB18C4E462}"/>
            </a:ext>
          </a:extLst>
        </xdr:cNvPr>
        <xdr:cNvSpPr txBox="1"/>
      </xdr:nvSpPr>
      <xdr:spPr>
        <a:xfrm>
          <a:off x="2743972" y="1698303"/>
          <a:ext cx="1157468" cy="36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เงินนอกงบประมาณ</a:t>
          </a:r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ประมาณ</a:t>
          </a:r>
        </a:p>
      </xdr:txBody>
    </xdr:sp>
    <xdr:clientData/>
  </xdr:twoCellAnchor>
  <xdr:twoCellAnchor>
    <xdr:from>
      <xdr:col>4</xdr:col>
      <xdr:colOff>518722</xdr:colOff>
      <xdr:row>6</xdr:row>
      <xdr:rowOff>7590</xdr:rowOff>
    </xdr:from>
    <xdr:to>
      <xdr:col>6</xdr:col>
      <xdr:colOff>320040</xdr:colOff>
      <xdr:row>7</xdr:row>
      <xdr:rowOff>76200</xdr:rowOff>
    </xdr:to>
    <xdr:sp macro="" textlink="">
      <xdr:nvSpPr>
        <xdr:cNvPr id="6" name="กล่องข้อความ 15">
          <a:extLst>
            <a:ext uri="{FF2B5EF4-FFF2-40B4-BE49-F238E27FC236}">
              <a16:creationId xmlns:a16="http://schemas.microsoft.com/office/drawing/2014/main" id="{D8F20CC3-1A9F-45EA-AF4D-3E0CF2459D70}"/>
            </a:ext>
          </a:extLst>
        </xdr:cNvPr>
        <xdr:cNvSpPr txBox="1"/>
      </xdr:nvSpPr>
      <xdr:spPr>
        <a:xfrm>
          <a:off x="4191562" y="1699230"/>
          <a:ext cx="883358" cy="320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เงินบริจาค</a:t>
          </a:r>
          <a:r>
            <a:rPr lang="th-TH" sz="1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endParaRPr lang="th-TH" sz="1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1484673</xdr:colOff>
      <xdr:row>7</xdr:row>
      <xdr:rowOff>31821</xdr:rowOff>
    </xdr:from>
    <xdr:to>
      <xdr:col>3</xdr:col>
      <xdr:colOff>464820</xdr:colOff>
      <xdr:row>8</xdr:row>
      <xdr:rowOff>83821</xdr:rowOff>
    </xdr:to>
    <xdr:sp macro="" textlink="">
      <xdr:nvSpPr>
        <xdr:cNvPr id="7" name="กล่องข้อความ 16">
          <a:extLst>
            <a:ext uri="{FF2B5EF4-FFF2-40B4-BE49-F238E27FC236}">
              <a16:creationId xmlns:a16="http://schemas.microsoft.com/office/drawing/2014/main" id="{EED32F94-3DEE-4088-9CCD-3191EAE8D133}"/>
            </a:ext>
          </a:extLst>
        </xdr:cNvPr>
        <xdr:cNvSpPr txBox="1"/>
      </xdr:nvSpPr>
      <xdr:spPr>
        <a:xfrm>
          <a:off x="2734353" y="1974921"/>
          <a:ext cx="877527" cy="30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ประกวดราคา</a:t>
          </a:r>
        </a:p>
      </xdr:txBody>
    </xdr:sp>
    <xdr:clientData/>
  </xdr:twoCellAnchor>
  <xdr:twoCellAnchor>
    <xdr:from>
      <xdr:col>7</xdr:col>
      <xdr:colOff>72180</xdr:colOff>
      <xdr:row>6</xdr:row>
      <xdr:rowOff>18045</xdr:rowOff>
    </xdr:from>
    <xdr:to>
      <xdr:col>8</xdr:col>
      <xdr:colOff>0</xdr:colOff>
      <xdr:row>7</xdr:row>
      <xdr:rowOff>45720</xdr:rowOff>
    </xdr:to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id="{79C6FD75-91A7-497F-9B30-CB913F39B453}"/>
            </a:ext>
          </a:extLst>
        </xdr:cNvPr>
        <xdr:cNvSpPr txBox="1"/>
      </xdr:nvSpPr>
      <xdr:spPr>
        <a:xfrm>
          <a:off x="5314740" y="1709685"/>
          <a:ext cx="537420" cy="279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อื่นๆ</a:t>
          </a:r>
        </a:p>
      </xdr:txBody>
    </xdr:sp>
    <xdr:clientData/>
  </xdr:twoCellAnchor>
  <xdr:twoCellAnchor>
    <xdr:from>
      <xdr:col>4</xdr:col>
      <xdr:colOff>528796</xdr:colOff>
      <xdr:row>7</xdr:row>
      <xdr:rowOff>30844</xdr:rowOff>
    </xdr:from>
    <xdr:to>
      <xdr:col>6</xdr:col>
      <xdr:colOff>228600</xdr:colOff>
      <xdr:row>8</xdr:row>
      <xdr:rowOff>90770</xdr:rowOff>
    </xdr:to>
    <xdr:sp macro="" textlink="">
      <xdr:nvSpPr>
        <xdr:cNvPr id="9" name="กล่องข้อความ 18">
          <a:extLst>
            <a:ext uri="{FF2B5EF4-FFF2-40B4-BE49-F238E27FC236}">
              <a16:creationId xmlns:a16="http://schemas.microsoft.com/office/drawing/2014/main" id="{396E8951-716F-49DD-B303-4497D7C80E4D}"/>
            </a:ext>
          </a:extLst>
        </xdr:cNvPr>
        <xdr:cNvSpPr txBox="1"/>
      </xdr:nvSpPr>
      <xdr:spPr>
        <a:xfrm>
          <a:off x="4201636" y="1973944"/>
          <a:ext cx="781844" cy="31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วิธีพิเศษ</a:t>
          </a:r>
        </a:p>
      </xdr:txBody>
    </xdr:sp>
    <xdr:clientData/>
  </xdr:twoCellAnchor>
  <xdr:twoCellAnchor>
    <xdr:from>
      <xdr:col>7</xdr:col>
      <xdr:colOff>90818</xdr:colOff>
      <xdr:row>7</xdr:row>
      <xdr:rowOff>33036</xdr:rowOff>
    </xdr:from>
    <xdr:to>
      <xdr:col>8</xdr:col>
      <xdr:colOff>500420</xdr:colOff>
      <xdr:row>8</xdr:row>
      <xdr:rowOff>92962</xdr:rowOff>
    </xdr:to>
    <xdr:sp macro="" textlink="">
      <xdr:nvSpPr>
        <xdr:cNvPr id="10" name="กล่องข้อความ 19">
          <a:extLst>
            <a:ext uri="{FF2B5EF4-FFF2-40B4-BE49-F238E27FC236}">
              <a16:creationId xmlns:a16="http://schemas.microsoft.com/office/drawing/2014/main" id="{6801DD49-9FCC-416A-95B2-867A96F05BC7}"/>
            </a:ext>
          </a:extLst>
        </xdr:cNvPr>
        <xdr:cNvSpPr txBox="1"/>
      </xdr:nvSpPr>
      <xdr:spPr>
        <a:xfrm>
          <a:off x="5417198" y="1976136"/>
          <a:ext cx="1019202" cy="31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รับบริจาค</a:t>
          </a:r>
        </a:p>
      </xdr:txBody>
    </xdr:sp>
    <xdr:clientData/>
  </xdr:twoCellAnchor>
  <xdr:twoCellAnchor>
    <xdr:from>
      <xdr:col>5</xdr:col>
      <xdr:colOff>274633</xdr:colOff>
      <xdr:row>4</xdr:row>
      <xdr:rowOff>197911</xdr:rowOff>
    </xdr:from>
    <xdr:to>
      <xdr:col>7</xdr:col>
      <xdr:colOff>14823</xdr:colOff>
      <xdr:row>4</xdr:row>
      <xdr:rowOff>197911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F2BEE811-7FCA-4762-9AF4-FB6585463352}"/>
            </a:ext>
          </a:extLst>
        </xdr:cNvPr>
        <xdr:cNvCxnSpPr/>
      </xdr:nvCxnSpPr>
      <xdr:spPr>
        <a:xfrm>
          <a:off x="3322633" y="1325671"/>
          <a:ext cx="9593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83820</xdr:colOff>
      <xdr:row>6</xdr:row>
      <xdr:rowOff>60960</xdr:rowOff>
    </xdr:from>
    <xdr:to>
      <xdr:col>1</xdr:col>
      <xdr:colOff>317384</xdr:colOff>
      <xdr:row>6</xdr:row>
      <xdr:rowOff>248814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F9222B34-B44F-4BE4-81FF-B12FC62A476C}"/>
            </a:ext>
          </a:extLst>
        </xdr:cNvPr>
        <xdr:cNvSpPr/>
      </xdr:nvSpPr>
      <xdr:spPr>
        <a:xfrm>
          <a:off x="777240" y="175260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281940</xdr:colOff>
      <xdr:row>7</xdr:row>
      <xdr:rowOff>60960</xdr:rowOff>
    </xdr:from>
    <xdr:to>
      <xdr:col>4</xdr:col>
      <xdr:colOff>515504</xdr:colOff>
      <xdr:row>7</xdr:row>
      <xdr:rowOff>248814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735EF812-8F6C-40FA-A892-C2E27F2DD276}"/>
            </a:ext>
          </a:extLst>
        </xdr:cNvPr>
        <xdr:cNvSpPr/>
      </xdr:nvSpPr>
      <xdr:spPr>
        <a:xfrm>
          <a:off x="4000500" y="200406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1264920</xdr:colOff>
      <xdr:row>7</xdr:row>
      <xdr:rowOff>53340</xdr:rowOff>
    </xdr:from>
    <xdr:to>
      <xdr:col>2</xdr:col>
      <xdr:colOff>1498484</xdr:colOff>
      <xdr:row>7</xdr:row>
      <xdr:rowOff>241194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2CC3C5B8-B774-415E-8F46-575369859E6E}"/>
            </a:ext>
          </a:extLst>
        </xdr:cNvPr>
        <xdr:cNvSpPr/>
      </xdr:nvSpPr>
      <xdr:spPr>
        <a:xfrm>
          <a:off x="2606040" y="199644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76200</xdr:colOff>
      <xdr:row>7</xdr:row>
      <xdr:rowOff>68580</xdr:rowOff>
    </xdr:from>
    <xdr:to>
      <xdr:col>1</xdr:col>
      <xdr:colOff>309764</xdr:colOff>
      <xdr:row>8</xdr:row>
      <xdr:rowOff>4974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3D5D8973-CD22-451B-BFD2-B6F82622F04E}"/>
            </a:ext>
          </a:extLst>
        </xdr:cNvPr>
        <xdr:cNvSpPr/>
      </xdr:nvSpPr>
      <xdr:spPr>
        <a:xfrm>
          <a:off x="769620" y="201168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1257300</xdr:colOff>
      <xdr:row>6</xdr:row>
      <xdr:rowOff>53340</xdr:rowOff>
    </xdr:from>
    <xdr:to>
      <xdr:col>2</xdr:col>
      <xdr:colOff>1490864</xdr:colOff>
      <xdr:row>6</xdr:row>
      <xdr:rowOff>241194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16AF8CC1-DBC4-467A-A582-2E2A53CC5AC4}"/>
            </a:ext>
          </a:extLst>
        </xdr:cNvPr>
        <xdr:cNvSpPr/>
      </xdr:nvSpPr>
      <xdr:spPr>
        <a:xfrm>
          <a:off x="2598420" y="174498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342900</xdr:colOff>
      <xdr:row>6</xdr:row>
      <xdr:rowOff>53340</xdr:rowOff>
    </xdr:from>
    <xdr:to>
      <xdr:col>7</xdr:col>
      <xdr:colOff>50684</xdr:colOff>
      <xdr:row>6</xdr:row>
      <xdr:rowOff>243840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AAF54EE9-0E30-4655-A72A-282828AAE806}"/>
            </a:ext>
          </a:extLst>
        </xdr:cNvPr>
        <xdr:cNvSpPr/>
      </xdr:nvSpPr>
      <xdr:spPr>
        <a:xfrm>
          <a:off x="5097780" y="1744980"/>
          <a:ext cx="195464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426720</xdr:colOff>
      <xdr:row>7</xdr:row>
      <xdr:rowOff>68580</xdr:rowOff>
    </xdr:from>
    <xdr:to>
      <xdr:col>7</xdr:col>
      <xdr:colOff>97155</xdr:colOff>
      <xdr:row>7</xdr:row>
      <xdr:rowOff>214168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959B0329-356F-40EE-8A8C-0329261C0D9B}"/>
            </a:ext>
          </a:extLst>
        </xdr:cNvPr>
        <xdr:cNvCxnSpPr/>
      </xdr:nvCxnSpPr>
      <xdr:spPr>
        <a:xfrm flipV="1">
          <a:off x="5181600" y="2011680"/>
          <a:ext cx="158115" cy="145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7</xdr:row>
      <xdr:rowOff>53340</xdr:rowOff>
    </xdr:from>
    <xdr:to>
      <xdr:col>7</xdr:col>
      <xdr:colOff>50684</xdr:colOff>
      <xdr:row>8</xdr:row>
      <xdr:rowOff>22860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B6F0F985-17EC-4009-B184-3CB7D7841309}"/>
            </a:ext>
          </a:extLst>
        </xdr:cNvPr>
        <xdr:cNvSpPr/>
      </xdr:nvSpPr>
      <xdr:spPr>
        <a:xfrm>
          <a:off x="5097780" y="1996440"/>
          <a:ext cx="195464" cy="2209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286124</xdr:colOff>
      <xdr:row>6</xdr:row>
      <xdr:rowOff>48312</xdr:rowOff>
    </xdr:from>
    <xdr:to>
      <xdr:col>4</xdr:col>
      <xdr:colOff>519688</xdr:colOff>
      <xdr:row>6</xdr:row>
      <xdr:rowOff>236166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966B5D30-B95B-4551-9F29-2297C6053312}"/>
            </a:ext>
          </a:extLst>
        </xdr:cNvPr>
        <xdr:cNvSpPr/>
      </xdr:nvSpPr>
      <xdr:spPr>
        <a:xfrm>
          <a:off x="4004684" y="7653072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320762</xdr:colOff>
      <xdr:row>5</xdr:row>
      <xdr:rowOff>244884</xdr:rowOff>
    </xdr:from>
    <xdr:to>
      <xdr:col>2</xdr:col>
      <xdr:colOff>1333500</xdr:colOff>
      <xdr:row>7</xdr:row>
      <xdr:rowOff>22860</xdr:rowOff>
    </xdr:to>
    <xdr:sp macro="" textlink="">
      <xdr:nvSpPr>
        <xdr:cNvPr id="3" name="กล่องข้อความ 11">
          <a:extLst>
            <a:ext uri="{FF2B5EF4-FFF2-40B4-BE49-F238E27FC236}">
              <a16:creationId xmlns:a16="http://schemas.microsoft.com/office/drawing/2014/main" id="{153C85BC-EF29-41FE-8496-EAA177EE6971}"/>
            </a:ext>
          </a:extLst>
        </xdr:cNvPr>
        <xdr:cNvSpPr txBox="1"/>
      </xdr:nvSpPr>
      <xdr:spPr>
        <a:xfrm>
          <a:off x="1014182" y="7598184"/>
          <a:ext cx="1660438" cy="280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เงินงบประมาณ 2566</a:t>
          </a:r>
        </a:p>
      </xdr:txBody>
    </xdr:sp>
    <xdr:clientData/>
  </xdr:twoCellAnchor>
  <xdr:twoCellAnchor>
    <xdr:from>
      <xdr:col>1</xdr:col>
      <xdr:colOff>314932</xdr:colOff>
      <xdr:row>7</xdr:row>
      <xdr:rowOff>23994</xdr:rowOff>
    </xdr:from>
    <xdr:to>
      <xdr:col>2</xdr:col>
      <xdr:colOff>600205</xdr:colOff>
      <xdr:row>8</xdr:row>
      <xdr:rowOff>75290</xdr:rowOff>
    </xdr:to>
    <xdr:sp macro="" textlink="">
      <xdr:nvSpPr>
        <xdr:cNvPr id="4" name="กล่องข้อความ 12">
          <a:extLst>
            <a:ext uri="{FF2B5EF4-FFF2-40B4-BE49-F238E27FC236}">
              <a16:creationId xmlns:a16="http://schemas.microsoft.com/office/drawing/2014/main" id="{EDCBFC84-867F-4A5E-969F-603D93EE83EC}"/>
            </a:ext>
          </a:extLst>
        </xdr:cNvPr>
        <xdr:cNvSpPr txBox="1"/>
      </xdr:nvSpPr>
      <xdr:spPr>
        <a:xfrm>
          <a:off x="1008352" y="7880214"/>
          <a:ext cx="932973" cy="302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เฉพาะเจาะจง</a:t>
          </a:r>
        </a:p>
      </xdr:txBody>
    </xdr:sp>
    <xdr:clientData/>
  </xdr:twoCellAnchor>
  <xdr:twoCellAnchor>
    <xdr:from>
      <xdr:col>2</xdr:col>
      <xdr:colOff>1494292</xdr:colOff>
      <xdr:row>6</xdr:row>
      <xdr:rowOff>6663</xdr:rowOff>
    </xdr:from>
    <xdr:to>
      <xdr:col>5</xdr:col>
      <xdr:colOff>373380</xdr:colOff>
      <xdr:row>7</xdr:row>
      <xdr:rowOff>91441</xdr:rowOff>
    </xdr:to>
    <xdr:sp macro="" textlink="">
      <xdr:nvSpPr>
        <xdr:cNvPr id="5" name="กล่องข้อความ 13">
          <a:extLst>
            <a:ext uri="{FF2B5EF4-FFF2-40B4-BE49-F238E27FC236}">
              <a16:creationId xmlns:a16="http://schemas.microsoft.com/office/drawing/2014/main" id="{5266E6A8-924F-43F7-8ED0-17DF80376D9E}"/>
            </a:ext>
          </a:extLst>
        </xdr:cNvPr>
        <xdr:cNvSpPr txBox="1"/>
      </xdr:nvSpPr>
      <xdr:spPr>
        <a:xfrm>
          <a:off x="2751592" y="1545903"/>
          <a:ext cx="1858508" cy="336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เงินนอกงบประมาณ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4</xdr:col>
      <xdr:colOff>518722</xdr:colOff>
      <xdr:row>6</xdr:row>
      <xdr:rowOff>22830</xdr:rowOff>
    </xdr:from>
    <xdr:to>
      <xdr:col>6</xdr:col>
      <xdr:colOff>320040</xdr:colOff>
      <xdr:row>7</xdr:row>
      <xdr:rowOff>60960</xdr:rowOff>
    </xdr:to>
    <xdr:sp macro="" textlink="">
      <xdr:nvSpPr>
        <xdr:cNvPr id="6" name="กล่องข้อความ 15">
          <a:extLst>
            <a:ext uri="{FF2B5EF4-FFF2-40B4-BE49-F238E27FC236}">
              <a16:creationId xmlns:a16="http://schemas.microsoft.com/office/drawing/2014/main" id="{AE911BE8-2389-4A25-B8A9-7D935CC04FB6}"/>
            </a:ext>
          </a:extLst>
        </xdr:cNvPr>
        <xdr:cNvSpPr txBox="1"/>
      </xdr:nvSpPr>
      <xdr:spPr>
        <a:xfrm>
          <a:off x="4237282" y="7627590"/>
          <a:ext cx="883358" cy="289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เงินบริจาค</a:t>
          </a:r>
          <a:r>
            <a:rPr lang="th-TH" sz="1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endParaRPr lang="th-TH" sz="1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1484673</xdr:colOff>
      <xdr:row>7</xdr:row>
      <xdr:rowOff>24201</xdr:rowOff>
    </xdr:from>
    <xdr:to>
      <xdr:col>3</xdr:col>
      <xdr:colOff>541020</xdr:colOff>
      <xdr:row>8</xdr:row>
      <xdr:rowOff>76201</xdr:rowOff>
    </xdr:to>
    <xdr:sp macro="" textlink="">
      <xdr:nvSpPr>
        <xdr:cNvPr id="7" name="กล่องข้อความ 16">
          <a:extLst>
            <a:ext uri="{FF2B5EF4-FFF2-40B4-BE49-F238E27FC236}">
              <a16:creationId xmlns:a16="http://schemas.microsoft.com/office/drawing/2014/main" id="{C6126474-8856-42D3-B915-6E06DE8F0F17}"/>
            </a:ext>
          </a:extLst>
        </xdr:cNvPr>
        <xdr:cNvSpPr txBox="1"/>
      </xdr:nvSpPr>
      <xdr:spPr>
        <a:xfrm>
          <a:off x="2741973" y="1814901"/>
          <a:ext cx="900387" cy="30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ประกวดราคา</a:t>
          </a:r>
        </a:p>
      </xdr:txBody>
    </xdr:sp>
    <xdr:clientData/>
  </xdr:twoCellAnchor>
  <xdr:twoCellAnchor>
    <xdr:from>
      <xdr:col>7</xdr:col>
      <xdr:colOff>72180</xdr:colOff>
      <xdr:row>6</xdr:row>
      <xdr:rowOff>25665</xdr:rowOff>
    </xdr:from>
    <xdr:to>
      <xdr:col>7</xdr:col>
      <xdr:colOff>685800</xdr:colOff>
      <xdr:row>7</xdr:row>
      <xdr:rowOff>53340</xdr:rowOff>
    </xdr:to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id="{F7746469-06A8-4474-9F08-24C221E6AAAF}"/>
            </a:ext>
          </a:extLst>
        </xdr:cNvPr>
        <xdr:cNvSpPr txBox="1"/>
      </xdr:nvSpPr>
      <xdr:spPr>
        <a:xfrm>
          <a:off x="5398560" y="7630425"/>
          <a:ext cx="537420" cy="279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อื่นๆ</a:t>
          </a:r>
        </a:p>
      </xdr:txBody>
    </xdr:sp>
    <xdr:clientData/>
  </xdr:twoCellAnchor>
  <xdr:twoCellAnchor>
    <xdr:from>
      <xdr:col>4</xdr:col>
      <xdr:colOff>528796</xdr:colOff>
      <xdr:row>7</xdr:row>
      <xdr:rowOff>30844</xdr:rowOff>
    </xdr:from>
    <xdr:to>
      <xdr:col>6</xdr:col>
      <xdr:colOff>17328</xdr:colOff>
      <xdr:row>8</xdr:row>
      <xdr:rowOff>90770</xdr:rowOff>
    </xdr:to>
    <xdr:sp macro="" textlink="">
      <xdr:nvSpPr>
        <xdr:cNvPr id="9" name="กล่องข้อความ 18">
          <a:extLst>
            <a:ext uri="{FF2B5EF4-FFF2-40B4-BE49-F238E27FC236}">
              <a16:creationId xmlns:a16="http://schemas.microsoft.com/office/drawing/2014/main" id="{0B33F1FA-12F1-41B0-B32B-4C065E9F105B}"/>
            </a:ext>
          </a:extLst>
        </xdr:cNvPr>
        <xdr:cNvSpPr txBox="1"/>
      </xdr:nvSpPr>
      <xdr:spPr>
        <a:xfrm>
          <a:off x="4247356" y="7887064"/>
          <a:ext cx="570572" cy="31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วิธีพิเศษ</a:t>
          </a:r>
        </a:p>
      </xdr:txBody>
    </xdr:sp>
    <xdr:clientData/>
  </xdr:twoCellAnchor>
  <xdr:twoCellAnchor>
    <xdr:from>
      <xdr:col>7</xdr:col>
      <xdr:colOff>90818</xdr:colOff>
      <xdr:row>7</xdr:row>
      <xdr:rowOff>33036</xdr:rowOff>
    </xdr:from>
    <xdr:to>
      <xdr:col>8</xdr:col>
      <xdr:colOff>500420</xdr:colOff>
      <xdr:row>8</xdr:row>
      <xdr:rowOff>92962</xdr:rowOff>
    </xdr:to>
    <xdr:sp macro="" textlink="">
      <xdr:nvSpPr>
        <xdr:cNvPr id="10" name="กล่องข้อความ 19">
          <a:extLst>
            <a:ext uri="{FF2B5EF4-FFF2-40B4-BE49-F238E27FC236}">
              <a16:creationId xmlns:a16="http://schemas.microsoft.com/office/drawing/2014/main" id="{8A1A37C9-F2F1-435E-A8EF-E43BE44B032C}"/>
            </a:ext>
          </a:extLst>
        </xdr:cNvPr>
        <xdr:cNvSpPr txBox="1"/>
      </xdr:nvSpPr>
      <xdr:spPr>
        <a:xfrm>
          <a:off x="5417198" y="7889256"/>
          <a:ext cx="1019202" cy="31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รับบริจาค</a:t>
          </a:r>
        </a:p>
      </xdr:txBody>
    </xdr:sp>
    <xdr:clientData/>
  </xdr:twoCellAnchor>
  <xdr:twoCellAnchor>
    <xdr:from>
      <xdr:col>1</xdr:col>
      <xdr:colOff>120772</xdr:colOff>
      <xdr:row>6</xdr:row>
      <xdr:rowOff>80375</xdr:rowOff>
    </xdr:from>
    <xdr:to>
      <xdr:col>1</xdr:col>
      <xdr:colOff>377947</xdr:colOff>
      <xdr:row>6</xdr:row>
      <xdr:rowOff>225963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AD71B1BD-91EC-4711-8127-8BDECF47F439}"/>
            </a:ext>
          </a:extLst>
        </xdr:cNvPr>
        <xdr:cNvCxnSpPr/>
      </xdr:nvCxnSpPr>
      <xdr:spPr>
        <a:xfrm flipV="1">
          <a:off x="814192" y="7685135"/>
          <a:ext cx="257175" cy="145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678493</xdr:colOff>
      <xdr:row>4</xdr:row>
      <xdr:rowOff>182671</xdr:rowOff>
    </xdr:from>
    <xdr:to>
      <xdr:col>7</xdr:col>
      <xdr:colOff>365343</xdr:colOff>
      <xdr:row>4</xdr:row>
      <xdr:rowOff>182671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:a16="http://schemas.microsoft.com/office/drawing/2014/main" id="{2BC9EE54-FCDF-4B25-82F6-FFE88529F44B}"/>
            </a:ext>
          </a:extLst>
        </xdr:cNvPr>
        <xdr:cNvCxnSpPr/>
      </xdr:nvCxnSpPr>
      <xdr:spPr>
        <a:xfrm>
          <a:off x="4800913" y="7284511"/>
          <a:ext cx="890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83820</xdr:colOff>
      <xdr:row>6</xdr:row>
      <xdr:rowOff>60960</xdr:rowOff>
    </xdr:from>
    <xdr:to>
      <xdr:col>1</xdr:col>
      <xdr:colOff>317384</xdr:colOff>
      <xdr:row>6</xdr:row>
      <xdr:rowOff>248814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F465A17F-495E-4C11-8286-5E1121B375B4}"/>
            </a:ext>
          </a:extLst>
        </xdr:cNvPr>
        <xdr:cNvSpPr/>
      </xdr:nvSpPr>
      <xdr:spPr>
        <a:xfrm>
          <a:off x="777240" y="766572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281940</xdr:colOff>
      <xdr:row>7</xdr:row>
      <xdr:rowOff>60960</xdr:rowOff>
    </xdr:from>
    <xdr:to>
      <xdr:col>4</xdr:col>
      <xdr:colOff>515504</xdr:colOff>
      <xdr:row>7</xdr:row>
      <xdr:rowOff>248814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2DC5E7F2-F555-457B-956E-3172B6D7BA5B}"/>
            </a:ext>
          </a:extLst>
        </xdr:cNvPr>
        <xdr:cNvSpPr/>
      </xdr:nvSpPr>
      <xdr:spPr>
        <a:xfrm>
          <a:off x="4000500" y="791718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1264920</xdr:colOff>
      <xdr:row>7</xdr:row>
      <xdr:rowOff>53340</xdr:rowOff>
    </xdr:from>
    <xdr:to>
      <xdr:col>2</xdr:col>
      <xdr:colOff>1498484</xdr:colOff>
      <xdr:row>7</xdr:row>
      <xdr:rowOff>241194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FD54120E-7F4F-4A3C-832A-14DB6ABDB263}"/>
            </a:ext>
          </a:extLst>
        </xdr:cNvPr>
        <xdr:cNvSpPr/>
      </xdr:nvSpPr>
      <xdr:spPr>
        <a:xfrm>
          <a:off x="2606040" y="790956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76200</xdr:colOff>
      <xdr:row>7</xdr:row>
      <xdr:rowOff>68580</xdr:rowOff>
    </xdr:from>
    <xdr:to>
      <xdr:col>1</xdr:col>
      <xdr:colOff>309764</xdr:colOff>
      <xdr:row>8</xdr:row>
      <xdr:rowOff>4974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C02ABDC3-9DFB-4D11-A641-59676D8ABA6B}"/>
            </a:ext>
          </a:extLst>
        </xdr:cNvPr>
        <xdr:cNvSpPr/>
      </xdr:nvSpPr>
      <xdr:spPr>
        <a:xfrm>
          <a:off x="769620" y="792480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1257300</xdr:colOff>
      <xdr:row>6</xdr:row>
      <xdr:rowOff>53340</xdr:rowOff>
    </xdr:from>
    <xdr:to>
      <xdr:col>2</xdr:col>
      <xdr:colOff>1490864</xdr:colOff>
      <xdr:row>6</xdr:row>
      <xdr:rowOff>241194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4F7A6750-CA42-44BA-B517-8D08A7240094}"/>
            </a:ext>
          </a:extLst>
        </xdr:cNvPr>
        <xdr:cNvSpPr/>
      </xdr:nvSpPr>
      <xdr:spPr>
        <a:xfrm>
          <a:off x="2598420" y="7658100"/>
          <a:ext cx="23356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403860</xdr:colOff>
      <xdr:row>6</xdr:row>
      <xdr:rowOff>53340</xdr:rowOff>
    </xdr:from>
    <xdr:to>
      <xdr:col>7</xdr:col>
      <xdr:colOff>50684</xdr:colOff>
      <xdr:row>6</xdr:row>
      <xdr:rowOff>241194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F097E1B1-C631-4231-BAC4-8463D262CE48}"/>
            </a:ext>
          </a:extLst>
        </xdr:cNvPr>
        <xdr:cNvSpPr/>
      </xdr:nvSpPr>
      <xdr:spPr>
        <a:xfrm>
          <a:off x="5204460" y="7658100"/>
          <a:ext cx="17260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91440</xdr:colOff>
      <xdr:row>7</xdr:row>
      <xdr:rowOff>91440</xdr:rowOff>
    </xdr:from>
    <xdr:to>
      <xdr:col>1</xdr:col>
      <xdr:colOff>348615</xdr:colOff>
      <xdr:row>7</xdr:row>
      <xdr:rowOff>237028</xdr:rowOff>
    </xdr:to>
    <xdr:cxnSp macro="">
      <xdr:nvCxnSpPr>
        <xdr:cNvPr id="19" name="ตัวเชื่อมต่อตรง 18">
          <a:extLst>
            <a:ext uri="{FF2B5EF4-FFF2-40B4-BE49-F238E27FC236}">
              <a16:creationId xmlns:a16="http://schemas.microsoft.com/office/drawing/2014/main" id="{4B641A26-4B3F-4144-8855-7A1B4C2025DB}"/>
            </a:ext>
          </a:extLst>
        </xdr:cNvPr>
        <xdr:cNvCxnSpPr/>
      </xdr:nvCxnSpPr>
      <xdr:spPr>
        <a:xfrm flipV="1">
          <a:off x="784860" y="7947660"/>
          <a:ext cx="257175" cy="145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403860</xdr:colOff>
      <xdr:row>7</xdr:row>
      <xdr:rowOff>53340</xdr:rowOff>
    </xdr:from>
    <xdr:to>
      <xdr:col>7</xdr:col>
      <xdr:colOff>50684</xdr:colOff>
      <xdr:row>7</xdr:row>
      <xdr:rowOff>241194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9155AFAC-6B29-4BDD-8335-29265F4622C3}"/>
            </a:ext>
          </a:extLst>
        </xdr:cNvPr>
        <xdr:cNvSpPr/>
      </xdr:nvSpPr>
      <xdr:spPr>
        <a:xfrm>
          <a:off x="5204460" y="7909560"/>
          <a:ext cx="172604" cy="1878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22A0-7622-4102-B99F-09D12BFAE523}">
  <sheetPr>
    <tabColor rgb="FFFF0000"/>
  </sheetPr>
  <dimension ref="A1:L43"/>
  <sheetViews>
    <sheetView topLeftCell="A15" workbookViewId="0">
      <selection activeCell="P20" sqref="P20"/>
    </sheetView>
  </sheetViews>
  <sheetFormatPr defaultRowHeight="14.4" x14ac:dyDescent="0.3"/>
  <cols>
    <col min="1" max="1" width="10.109375" customWidth="1"/>
    <col min="2" max="2" width="9.44140625" customWidth="1"/>
    <col min="3" max="3" width="27.33203125" customWidth="1"/>
    <col min="4" max="4" width="7.33203125" customWidth="1"/>
    <col min="5" max="5" width="8" customWidth="1"/>
    <col min="6" max="6" width="7.77734375" customWidth="1"/>
    <col min="7" max="7" width="7.6640625" customWidth="1"/>
  </cols>
  <sheetData>
    <row r="1" spans="1:12" s="2" customFormat="1" ht="30.6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18" x14ac:dyDescent="0.3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3" customFormat="1" ht="18" x14ac:dyDescent="0.3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s="3" customFormat="1" ht="22.5" customHeight="1" x14ac:dyDescent="0.35">
      <c r="A4" s="35" t="s">
        <v>76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3" customFormat="1" ht="22.5" customHeight="1" x14ac:dyDescent="0.35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s="3" customFormat="1" ht="22.5" customHeight="1" x14ac:dyDescent="0.3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s="3" customFormat="1" ht="19.95" customHeight="1" x14ac:dyDescent="0.35">
      <c r="A7" s="35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s="3" customFormat="1" ht="19.95" customHeight="1" x14ac:dyDescent="0.35">
      <c r="A8" s="35" t="s">
        <v>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s="4" customFormat="1" ht="11.25" customHeight="1" x14ac:dyDescent="0.35"/>
    <row r="10" spans="1:12" s="3" customFormat="1" ht="18" x14ac:dyDescent="0.35">
      <c r="A10" s="28" t="s">
        <v>7</v>
      </c>
      <c r="B10" s="28" t="s">
        <v>8</v>
      </c>
      <c r="C10" s="28" t="s">
        <v>9</v>
      </c>
      <c r="D10" s="27" t="s">
        <v>10</v>
      </c>
      <c r="E10" s="27" t="s">
        <v>11</v>
      </c>
      <c r="F10" s="28" t="s">
        <v>12</v>
      </c>
      <c r="G10" s="28" t="s">
        <v>13</v>
      </c>
      <c r="H10" s="27" t="s">
        <v>14</v>
      </c>
      <c r="I10" s="27" t="s">
        <v>15</v>
      </c>
      <c r="J10" s="27" t="s">
        <v>15</v>
      </c>
      <c r="K10" s="28" t="s">
        <v>16</v>
      </c>
      <c r="L10" s="28" t="s">
        <v>17</v>
      </c>
    </row>
    <row r="11" spans="1:12" s="3" customFormat="1" ht="18" x14ac:dyDescent="0.35">
      <c r="A11" s="30"/>
      <c r="B11" s="30"/>
      <c r="C11" s="30"/>
      <c r="D11" s="29" t="s">
        <v>18</v>
      </c>
      <c r="E11" s="29" t="s">
        <v>19</v>
      </c>
      <c r="F11" s="30"/>
      <c r="G11" s="30"/>
      <c r="H11" s="29" t="s">
        <v>20</v>
      </c>
      <c r="I11" s="29" t="s">
        <v>21</v>
      </c>
      <c r="J11" s="29" t="s">
        <v>22</v>
      </c>
      <c r="K11" s="30"/>
      <c r="L11" s="30"/>
    </row>
    <row r="12" spans="1:12" s="4" customFormat="1" ht="24.45" customHeight="1" x14ac:dyDescent="0.35">
      <c r="A12" s="9" t="s">
        <v>23</v>
      </c>
      <c r="B12" s="10"/>
      <c r="C12" s="10" t="s">
        <v>24</v>
      </c>
      <c r="D12" s="10" t="s">
        <v>25</v>
      </c>
      <c r="E12" s="11">
        <v>52000</v>
      </c>
      <c r="F12" s="11">
        <v>52000</v>
      </c>
      <c r="G12" s="12" t="s">
        <v>26</v>
      </c>
      <c r="H12" s="9" t="s">
        <v>27</v>
      </c>
      <c r="I12" s="13">
        <f>SUM(F12*20/100)</f>
        <v>10400</v>
      </c>
      <c r="J12" s="12" t="s">
        <v>28</v>
      </c>
      <c r="K12" s="11">
        <f>SUM(F12)</f>
        <v>52000</v>
      </c>
      <c r="L12" s="31" t="s">
        <v>29</v>
      </c>
    </row>
    <row r="13" spans="1:12" s="4" customFormat="1" ht="24.45" customHeight="1" x14ac:dyDescent="0.35">
      <c r="A13" s="14"/>
      <c r="B13" s="15"/>
      <c r="C13" s="15" t="s">
        <v>30</v>
      </c>
      <c r="D13" s="15"/>
      <c r="E13" s="16"/>
      <c r="F13" s="16"/>
      <c r="G13" s="17"/>
      <c r="H13" s="14"/>
      <c r="I13" s="15"/>
      <c r="J13" s="17"/>
      <c r="K13" s="16"/>
      <c r="L13" s="32" t="s">
        <v>31</v>
      </c>
    </row>
    <row r="14" spans="1:12" s="4" customFormat="1" ht="24.45" customHeight="1" x14ac:dyDescent="0.35">
      <c r="A14" s="14" t="s">
        <v>32</v>
      </c>
      <c r="B14" s="15"/>
      <c r="C14" s="15" t="s">
        <v>33</v>
      </c>
      <c r="D14" s="15"/>
      <c r="E14" s="15"/>
      <c r="F14" s="18" t="s">
        <v>34</v>
      </c>
      <c r="G14" s="15"/>
      <c r="H14" s="14"/>
      <c r="I14" s="15"/>
      <c r="J14" s="19">
        <f>SUM(I12*4/12)</f>
        <v>3466.6666666666665</v>
      </c>
      <c r="K14" s="16">
        <f>SUM(K12-J14)</f>
        <v>48533.333333333336</v>
      </c>
      <c r="L14" s="32" t="s">
        <v>35</v>
      </c>
    </row>
    <row r="15" spans="1:12" s="4" customFormat="1" ht="24.45" customHeight="1" x14ac:dyDescent="0.35">
      <c r="A15" s="14" t="s">
        <v>36</v>
      </c>
      <c r="B15" s="15"/>
      <c r="C15" s="15" t="s">
        <v>37</v>
      </c>
      <c r="D15" s="15"/>
      <c r="E15" s="15"/>
      <c r="F15" s="15"/>
      <c r="G15" s="15"/>
      <c r="H15" s="14"/>
      <c r="I15" s="15"/>
      <c r="J15" s="19">
        <f>SUM(J14+I12)</f>
        <v>13866.666666666666</v>
      </c>
      <c r="K15" s="16">
        <f>SUM(K12-J15)</f>
        <v>38133.333333333336</v>
      </c>
      <c r="L15" s="32" t="s">
        <v>38</v>
      </c>
    </row>
    <row r="16" spans="1:12" s="4" customFormat="1" ht="24.45" customHeight="1" x14ac:dyDescent="0.35">
      <c r="A16" s="14" t="s">
        <v>39</v>
      </c>
      <c r="B16" s="15"/>
      <c r="C16" s="15" t="s">
        <v>40</v>
      </c>
      <c r="D16" s="15"/>
      <c r="E16" s="15"/>
      <c r="F16" s="20" t="s">
        <v>41</v>
      </c>
      <c r="G16" s="15"/>
      <c r="H16" s="14"/>
      <c r="I16" s="15"/>
      <c r="J16" s="19">
        <f>SUM(J15+I12)</f>
        <v>24266.666666666664</v>
      </c>
      <c r="K16" s="16">
        <f>SUM(K12-J16)</f>
        <v>27733.333333333336</v>
      </c>
      <c r="L16" s="32" t="s">
        <v>42</v>
      </c>
    </row>
    <row r="17" spans="1:12" s="4" customFormat="1" ht="24.45" customHeight="1" x14ac:dyDescent="0.35">
      <c r="A17" s="14" t="s">
        <v>43</v>
      </c>
      <c r="B17" s="15"/>
      <c r="C17" s="15" t="s">
        <v>44</v>
      </c>
      <c r="D17" s="15"/>
      <c r="E17" s="15"/>
      <c r="F17" s="33"/>
      <c r="G17" s="15"/>
      <c r="H17" s="14"/>
      <c r="I17" s="15"/>
      <c r="J17" s="19">
        <f>SUM(J16+I12)</f>
        <v>34666.666666666664</v>
      </c>
      <c r="K17" s="16">
        <f>SUM(K12-J17)</f>
        <v>17333.333333333336</v>
      </c>
      <c r="L17" s="21"/>
    </row>
    <row r="18" spans="1:12" s="4" customFormat="1" ht="24.45" customHeight="1" x14ac:dyDescent="0.35">
      <c r="A18" s="14" t="s">
        <v>45</v>
      </c>
      <c r="B18" s="15"/>
      <c r="C18" s="15" t="s">
        <v>46</v>
      </c>
      <c r="D18" s="15"/>
      <c r="E18" s="15"/>
      <c r="F18" s="22" t="s">
        <v>47</v>
      </c>
      <c r="G18" s="15"/>
      <c r="H18" s="14"/>
      <c r="I18" s="15"/>
      <c r="J18" s="19">
        <f>SUM(J17+I12)</f>
        <v>45066.666666666664</v>
      </c>
      <c r="K18" s="16">
        <f>SUM(K12-J18)</f>
        <v>6933.3333333333358</v>
      </c>
      <c r="L18" s="15"/>
    </row>
    <row r="19" spans="1:12" s="4" customFormat="1" ht="24.45" customHeight="1" x14ac:dyDescent="0.35">
      <c r="A19" s="14" t="s">
        <v>48</v>
      </c>
      <c r="B19" s="15"/>
      <c r="C19" s="15" t="s">
        <v>49</v>
      </c>
      <c r="D19" s="15"/>
      <c r="E19" s="15"/>
      <c r="F19" s="33"/>
      <c r="G19" s="15"/>
      <c r="H19" s="14"/>
      <c r="I19" s="15"/>
      <c r="J19" s="19">
        <f>SUM(J18+I12)</f>
        <v>55466.666666666664</v>
      </c>
      <c r="K19" s="23">
        <v>1</v>
      </c>
      <c r="L19" s="15"/>
    </row>
    <row r="20" spans="1:12" s="4" customFormat="1" ht="24.45" customHeight="1" x14ac:dyDescent="0.35">
      <c r="A20" s="14"/>
      <c r="B20" s="15"/>
      <c r="C20" s="15"/>
      <c r="D20" s="15"/>
      <c r="E20" s="15"/>
      <c r="F20" s="24" t="s">
        <v>50</v>
      </c>
      <c r="G20" s="15"/>
      <c r="H20" s="14"/>
      <c r="I20" s="15"/>
      <c r="J20" s="19"/>
      <c r="K20" s="16"/>
      <c r="L20" s="15"/>
    </row>
    <row r="21" spans="1:12" s="4" customFormat="1" ht="27.75" customHeight="1" x14ac:dyDescent="0.4">
      <c r="A21" s="25"/>
      <c r="B21" s="25"/>
      <c r="C21" s="25"/>
      <c r="D21" s="25"/>
      <c r="E21" s="25"/>
      <c r="F21" s="26"/>
      <c r="G21" s="26"/>
      <c r="H21" s="26"/>
      <c r="I21" s="25"/>
      <c r="J21" s="25"/>
      <c r="K21" s="25"/>
      <c r="L21" s="25"/>
    </row>
    <row r="23" spans="1:12" s="2" customFormat="1" ht="30.6" x14ac:dyDescent="0.4">
      <c r="A23" s="1" t="s">
        <v>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35" customFormat="1" ht="15.6" x14ac:dyDescent="0.3">
      <c r="A24" s="34" t="s">
        <v>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s="35" customFormat="1" ht="15.6" x14ac:dyDescent="0.3">
      <c r="A25" s="34" t="s">
        <v>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s="35" customFormat="1" ht="19.95" customHeight="1" x14ac:dyDescent="0.3">
      <c r="A26" s="35" t="s">
        <v>51</v>
      </c>
      <c r="F26" s="36" t="s">
        <v>52</v>
      </c>
      <c r="J26" s="35" t="s">
        <v>75</v>
      </c>
    </row>
    <row r="27" spans="1:12" s="35" customFormat="1" ht="19.95" customHeight="1" x14ac:dyDescent="0.3">
      <c r="A27" s="35" t="s">
        <v>53</v>
      </c>
      <c r="F27" s="36" t="s">
        <v>54</v>
      </c>
    </row>
    <row r="28" spans="1:12" s="35" customFormat="1" ht="19.95" customHeight="1" x14ac:dyDescent="0.3">
      <c r="A28" s="35" t="s">
        <v>55</v>
      </c>
      <c r="F28" s="36" t="s">
        <v>56</v>
      </c>
    </row>
    <row r="29" spans="1:12" s="35" customFormat="1" ht="19.95" customHeight="1" x14ac:dyDescent="0.3">
      <c r="A29" s="35" t="s">
        <v>5</v>
      </c>
    </row>
    <row r="30" spans="1:12" s="35" customFormat="1" ht="19.95" customHeight="1" x14ac:dyDescent="0.3">
      <c r="A30" s="35" t="s">
        <v>6</v>
      </c>
    </row>
    <row r="31" spans="1:12" s="4" customFormat="1" ht="11.25" customHeight="1" x14ac:dyDescent="0.35"/>
    <row r="32" spans="1:12" s="3" customFormat="1" ht="18" x14ac:dyDescent="0.35">
      <c r="A32" s="5" t="s">
        <v>7</v>
      </c>
      <c r="B32" s="5" t="s">
        <v>8</v>
      </c>
      <c r="C32" s="5" t="s">
        <v>9</v>
      </c>
      <c r="D32" s="6" t="s">
        <v>10</v>
      </c>
      <c r="E32" s="6" t="s">
        <v>11</v>
      </c>
      <c r="F32" s="5" t="s">
        <v>12</v>
      </c>
      <c r="G32" s="5" t="s">
        <v>13</v>
      </c>
      <c r="H32" s="6" t="s">
        <v>14</v>
      </c>
      <c r="I32" s="6" t="s">
        <v>15</v>
      </c>
      <c r="J32" s="6" t="s">
        <v>15</v>
      </c>
      <c r="K32" s="5" t="s">
        <v>16</v>
      </c>
      <c r="L32" s="5" t="s">
        <v>17</v>
      </c>
    </row>
    <row r="33" spans="1:12" s="3" customFormat="1" ht="18" x14ac:dyDescent="0.35">
      <c r="A33" s="7"/>
      <c r="B33" s="7"/>
      <c r="C33" s="7"/>
      <c r="D33" s="8" t="s">
        <v>18</v>
      </c>
      <c r="E33" s="8" t="s">
        <v>19</v>
      </c>
      <c r="F33" s="7"/>
      <c r="G33" s="7"/>
      <c r="H33" s="8" t="s">
        <v>20</v>
      </c>
      <c r="I33" s="8" t="s">
        <v>21</v>
      </c>
      <c r="J33" s="8" t="s">
        <v>22</v>
      </c>
      <c r="K33" s="7"/>
      <c r="L33" s="7"/>
    </row>
    <row r="34" spans="1:12" s="2" customFormat="1" ht="24.45" customHeight="1" x14ac:dyDescent="0.4">
      <c r="A34" s="9" t="s">
        <v>57</v>
      </c>
      <c r="B34" s="12" t="s">
        <v>58</v>
      </c>
      <c r="C34" s="10" t="s">
        <v>59</v>
      </c>
      <c r="D34" s="10" t="s">
        <v>25</v>
      </c>
      <c r="E34" s="11">
        <v>18000</v>
      </c>
      <c r="F34" s="11">
        <v>18000</v>
      </c>
      <c r="G34" s="12" t="s">
        <v>60</v>
      </c>
      <c r="H34" s="9" t="s">
        <v>61</v>
      </c>
      <c r="I34" s="13">
        <f>SUM(F34*33/100)</f>
        <v>5940</v>
      </c>
      <c r="J34" s="12" t="s">
        <v>28</v>
      </c>
      <c r="K34" s="11">
        <v>18000</v>
      </c>
      <c r="L34" s="31" t="s">
        <v>29</v>
      </c>
    </row>
    <row r="35" spans="1:12" s="2" customFormat="1" ht="24.45" customHeight="1" x14ac:dyDescent="0.4">
      <c r="A35" s="14" t="s">
        <v>62</v>
      </c>
      <c r="B35" s="15"/>
      <c r="C35" s="15" t="s">
        <v>63</v>
      </c>
      <c r="D35" s="15"/>
      <c r="E35" s="15"/>
      <c r="F35" s="15"/>
      <c r="G35" s="15"/>
      <c r="H35" s="14"/>
      <c r="I35" s="15"/>
      <c r="J35" s="19">
        <f>SUM(I34*3/12)</f>
        <v>1485</v>
      </c>
      <c r="K35" s="16">
        <f>SUM(K34-J35)</f>
        <v>16515</v>
      </c>
      <c r="L35" s="32" t="s">
        <v>31</v>
      </c>
    </row>
    <row r="36" spans="1:12" s="2" customFormat="1" ht="24.45" customHeight="1" x14ac:dyDescent="0.4">
      <c r="A36" s="14" t="s">
        <v>64</v>
      </c>
      <c r="B36" s="15"/>
      <c r="C36" s="15" t="s">
        <v>65</v>
      </c>
      <c r="D36" s="15"/>
      <c r="E36" s="15"/>
      <c r="F36" s="18" t="s">
        <v>66</v>
      </c>
      <c r="G36" s="15"/>
      <c r="H36" s="14"/>
      <c r="I36" s="15"/>
      <c r="J36" s="19">
        <f>SUM(J35+I34)</f>
        <v>7425</v>
      </c>
      <c r="K36" s="16">
        <f>SUM(K34-J36)</f>
        <v>10575</v>
      </c>
      <c r="L36" s="32" t="s">
        <v>67</v>
      </c>
    </row>
    <row r="37" spans="1:12" s="2" customFormat="1" ht="24.45" customHeight="1" x14ac:dyDescent="0.4">
      <c r="A37" s="14" t="s">
        <v>68</v>
      </c>
      <c r="B37" s="15"/>
      <c r="C37" s="15" t="s">
        <v>69</v>
      </c>
      <c r="D37" s="15"/>
      <c r="E37" s="15"/>
      <c r="F37" s="15"/>
      <c r="G37" s="15"/>
      <c r="H37" s="14"/>
      <c r="I37" s="15"/>
      <c r="J37" s="19">
        <f>SUM(J36+I34)</f>
        <v>13365</v>
      </c>
      <c r="K37" s="16">
        <f>SUM(K34-J37)</f>
        <v>4635</v>
      </c>
      <c r="L37" s="32" t="s">
        <v>38</v>
      </c>
    </row>
    <row r="38" spans="1:12" s="2" customFormat="1" ht="24.45" customHeight="1" x14ac:dyDescent="0.4">
      <c r="A38" s="14" t="s">
        <v>70</v>
      </c>
      <c r="B38" s="15"/>
      <c r="C38" s="15" t="s">
        <v>71</v>
      </c>
      <c r="D38" s="15"/>
      <c r="E38" s="15"/>
      <c r="F38" s="20" t="s">
        <v>72</v>
      </c>
      <c r="G38" s="15"/>
      <c r="H38" s="14"/>
      <c r="I38" s="15"/>
      <c r="J38" s="19">
        <f>SUM(I34+J37)</f>
        <v>19305</v>
      </c>
      <c r="K38" s="16">
        <v>1</v>
      </c>
      <c r="L38" s="32" t="s">
        <v>42</v>
      </c>
    </row>
    <row r="39" spans="1:12" s="4" customFormat="1" ht="24.45" customHeight="1" x14ac:dyDescent="0.35">
      <c r="A39" s="14"/>
      <c r="B39" s="15"/>
      <c r="C39" s="15"/>
      <c r="D39" s="15"/>
      <c r="E39" s="15"/>
      <c r="F39" s="15"/>
      <c r="G39" s="15"/>
      <c r="H39" s="14"/>
      <c r="I39" s="15"/>
      <c r="J39" s="19"/>
      <c r="K39" s="16"/>
      <c r="L39" s="15"/>
    </row>
    <row r="40" spans="1:12" s="4" customFormat="1" ht="24.45" customHeight="1" x14ac:dyDescent="0.35">
      <c r="A40" s="14"/>
      <c r="B40" s="15"/>
      <c r="C40" s="15"/>
      <c r="D40" s="15"/>
      <c r="E40" s="15"/>
      <c r="F40" s="22" t="s">
        <v>73</v>
      </c>
      <c r="G40" s="15"/>
      <c r="H40" s="14"/>
      <c r="I40" s="15"/>
      <c r="J40" s="19"/>
      <c r="K40" s="16"/>
      <c r="L40" s="15"/>
    </row>
    <row r="41" spans="1:12" s="4" customFormat="1" ht="24.45" customHeight="1" x14ac:dyDescent="0.35">
      <c r="A41" s="14"/>
      <c r="B41" s="15"/>
      <c r="C41" s="15"/>
      <c r="D41" s="15"/>
      <c r="E41" s="15"/>
      <c r="F41" s="15"/>
      <c r="G41" s="15"/>
      <c r="H41" s="14"/>
      <c r="I41" s="15"/>
      <c r="J41" s="19"/>
      <c r="K41" s="16"/>
      <c r="L41" s="15"/>
    </row>
    <row r="42" spans="1:12" s="4" customFormat="1" ht="24.45" customHeight="1" x14ac:dyDescent="0.35">
      <c r="A42" s="14"/>
      <c r="B42" s="15"/>
      <c r="C42" s="15"/>
      <c r="D42" s="15"/>
      <c r="E42" s="15"/>
      <c r="F42" s="24" t="s">
        <v>74</v>
      </c>
      <c r="G42" s="15"/>
      <c r="H42" s="14"/>
      <c r="I42" s="15"/>
      <c r="J42" s="19"/>
      <c r="K42" s="16"/>
      <c r="L42" s="15"/>
    </row>
    <row r="43" spans="1:12" s="4" customFormat="1" ht="27.75" customHeight="1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</sheetData>
  <mergeCells count="20">
    <mergeCell ref="A23:L23"/>
    <mergeCell ref="A24:L24"/>
    <mergeCell ref="A25:L25"/>
    <mergeCell ref="A32:A33"/>
    <mergeCell ref="B32:B33"/>
    <mergeCell ref="C32:C33"/>
    <mergeCell ref="F32:F33"/>
    <mergeCell ref="G32:G33"/>
    <mergeCell ref="K32:K33"/>
    <mergeCell ref="L32:L33"/>
    <mergeCell ref="A1:L1"/>
    <mergeCell ref="A2:L2"/>
    <mergeCell ref="A3:L3"/>
    <mergeCell ref="A10:A11"/>
    <mergeCell ref="B10:B11"/>
    <mergeCell ref="C10:C11"/>
    <mergeCell ref="F10:F11"/>
    <mergeCell ref="G10:G11"/>
    <mergeCell ref="K10:K11"/>
    <mergeCell ref="L10:L11"/>
  </mergeCells>
  <pageMargins left="0.7" right="0.7" top="1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4C7F-8412-488E-9BDB-BC0E897370B6}">
  <sheetPr>
    <tabColor rgb="FF00B050"/>
  </sheetPr>
  <dimension ref="A1:L21"/>
  <sheetViews>
    <sheetView tabSelected="1" workbookViewId="0">
      <selection activeCell="O13" sqref="O13"/>
    </sheetView>
  </sheetViews>
  <sheetFormatPr defaultRowHeight="14.4" x14ac:dyDescent="0.3"/>
  <cols>
    <col min="1" max="1" width="10" customWidth="1"/>
    <col min="2" max="2" width="8.21875" customWidth="1"/>
    <col min="3" max="3" width="27.6640625" customWidth="1"/>
    <col min="4" max="4" width="7.6640625" customWidth="1"/>
    <col min="5" max="5" width="7.77734375" customWidth="1"/>
    <col min="6" max="6" width="8" customWidth="1"/>
    <col min="7" max="7" width="7.109375" bestFit="1" customWidth="1"/>
    <col min="11" max="11" width="8.44140625" customWidth="1"/>
  </cols>
  <sheetData>
    <row r="1" spans="1:12" s="2" customFormat="1" ht="30.6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18" x14ac:dyDescent="0.3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3" customFormat="1" ht="18" x14ac:dyDescent="0.3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s="3" customFormat="1" ht="22.5" customHeight="1" x14ac:dyDescent="0.35">
      <c r="A4" s="35" t="s">
        <v>77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3" customFormat="1" ht="22.5" customHeight="1" x14ac:dyDescent="0.35">
      <c r="A5" s="35" t="s">
        <v>78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s="3" customFormat="1" ht="22.5" customHeight="1" x14ac:dyDescent="0.3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s="3" customFormat="1" ht="19.95" customHeight="1" x14ac:dyDescent="0.35">
      <c r="A7" s="35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s="3" customFormat="1" ht="19.95" customHeight="1" x14ac:dyDescent="0.35">
      <c r="A8" s="35" t="s">
        <v>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s="4" customFormat="1" ht="11.25" customHeight="1" x14ac:dyDescent="0.35"/>
    <row r="10" spans="1:12" s="3" customFormat="1" ht="18" x14ac:dyDescent="0.35">
      <c r="A10" s="28" t="s">
        <v>7</v>
      </c>
      <c r="B10" s="28" t="s">
        <v>8</v>
      </c>
      <c r="C10" s="28" t="s">
        <v>9</v>
      </c>
      <c r="D10" s="27" t="s">
        <v>10</v>
      </c>
      <c r="E10" s="27" t="s">
        <v>11</v>
      </c>
      <c r="F10" s="28" t="s">
        <v>12</v>
      </c>
      <c r="G10" s="28" t="s">
        <v>13</v>
      </c>
      <c r="H10" s="27" t="s">
        <v>14</v>
      </c>
      <c r="I10" s="27" t="s">
        <v>15</v>
      </c>
      <c r="J10" s="27" t="s">
        <v>15</v>
      </c>
      <c r="K10" s="28" t="s">
        <v>16</v>
      </c>
      <c r="L10" s="28" t="s">
        <v>17</v>
      </c>
    </row>
    <row r="11" spans="1:12" s="3" customFormat="1" ht="18" x14ac:dyDescent="0.35">
      <c r="A11" s="30"/>
      <c r="B11" s="30"/>
      <c r="C11" s="30"/>
      <c r="D11" s="29" t="s">
        <v>18</v>
      </c>
      <c r="E11" s="29" t="s">
        <v>19</v>
      </c>
      <c r="F11" s="30"/>
      <c r="G11" s="30"/>
      <c r="H11" s="29" t="s">
        <v>20</v>
      </c>
      <c r="I11" s="29" t="s">
        <v>21</v>
      </c>
      <c r="J11" s="29" t="s">
        <v>22</v>
      </c>
      <c r="K11" s="30"/>
      <c r="L11" s="30"/>
    </row>
    <row r="12" spans="1:12" s="4" customFormat="1" ht="24.45" customHeight="1" x14ac:dyDescent="0.35">
      <c r="A12" s="9" t="s">
        <v>23</v>
      </c>
      <c r="B12" s="10"/>
      <c r="C12" s="10" t="s">
        <v>24</v>
      </c>
      <c r="D12" s="10" t="s">
        <v>25</v>
      </c>
      <c r="E12" s="11">
        <v>52000</v>
      </c>
      <c r="F12" s="11">
        <v>52000</v>
      </c>
      <c r="G12" s="12" t="s">
        <v>26</v>
      </c>
      <c r="H12" s="9" t="s">
        <v>27</v>
      </c>
      <c r="I12" s="13">
        <f>SUM(F12*20/100)</f>
        <v>10400</v>
      </c>
      <c r="J12" s="12" t="s">
        <v>28</v>
      </c>
      <c r="K12" s="11">
        <f>SUM(F12)</f>
        <v>52000</v>
      </c>
      <c r="L12" s="31" t="s">
        <v>29</v>
      </c>
    </row>
    <row r="13" spans="1:12" s="4" customFormat="1" ht="24.45" customHeight="1" x14ac:dyDescent="0.35">
      <c r="A13" s="14"/>
      <c r="B13" s="15"/>
      <c r="C13" s="15" t="s">
        <v>30</v>
      </c>
      <c r="D13" s="15"/>
      <c r="E13" s="16"/>
      <c r="F13" s="16"/>
      <c r="G13" s="17"/>
      <c r="H13" s="14"/>
      <c r="I13" s="15"/>
      <c r="J13" s="17"/>
      <c r="K13" s="16"/>
      <c r="L13" s="32" t="s">
        <v>31</v>
      </c>
    </row>
    <row r="14" spans="1:12" s="4" customFormat="1" ht="24.45" customHeight="1" x14ac:dyDescent="0.35">
      <c r="A14" s="14" t="s">
        <v>32</v>
      </c>
      <c r="B14" s="15"/>
      <c r="C14" s="15" t="s">
        <v>33</v>
      </c>
      <c r="D14" s="15"/>
      <c r="E14" s="15"/>
      <c r="F14" s="18"/>
      <c r="G14" s="15"/>
      <c r="H14" s="14"/>
      <c r="I14" s="15"/>
      <c r="J14" s="19">
        <f>SUM(I12*4/12)</f>
        <v>3466.6666666666665</v>
      </c>
      <c r="K14" s="16">
        <f>SUM(K12-J14)</f>
        <v>48533.333333333336</v>
      </c>
      <c r="L14" s="32" t="s">
        <v>35</v>
      </c>
    </row>
    <row r="15" spans="1:12" s="4" customFormat="1" ht="24.45" customHeight="1" x14ac:dyDescent="0.35">
      <c r="A15" s="14" t="s">
        <v>36</v>
      </c>
      <c r="B15" s="15"/>
      <c r="C15" s="15" t="s">
        <v>37</v>
      </c>
      <c r="D15" s="15"/>
      <c r="E15" s="15"/>
      <c r="F15" s="15"/>
      <c r="G15" s="15"/>
      <c r="H15" s="14"/>
      <c r="I15" s="15"/>
      <c r="J15" s="19">
        <f>SUM(J14+I12)</f>
        <v>13866.666666666666</v>
      </c>
      <c r="K15" s="16">
        <f>SUM(K12-J15)</f>
        <v>38133.333333333336</v>
      </c>
      <c r="L15" s="32" t="s">
        <v>38</v>
      </c>
    </row>
    <row r="16" spans="1:12" s="4" customFormat="1" ht="24.45" customHeight="1" x14ac:dyDescent="0.35">
      <c r="A16" s="14" t="s">
        <v>39</v>
      </c>
      <c r="B16" s="15"/>
      <c r="C16" s="15" t="s">
        <v>40</v>
      </c>
      <c r="D16" s="15"/>
      <c r="E16" s="15"/>
      <c r="F16" s="20"/>
      <c r="G16" s="15"/>
      <c r="H16" s="14"/>
      <c r="I16" s="15"/>
      <c r="J16" s="19">
        <f>SUM(J15+I12)</f>
        <v>24266.666666666664</v>
      </c>
      <c r="K16" s="16">
        <f>SUM(K12-J16)</f>
        <v>27733.333333333336</v>
      </c>
      <c r="L16" s="32" t="s">
        <v>42</v>
      </c>
    </row>
    <row r="17" spans="1:12" s="4" customFormat="1" ht="24.45" customHeight="1" x14ac:dyDescent="0.35">
      <c r="A17" s="14" t="s">
        <v>43</v>
      </c>
      <c r="B17" s="15"/>
      <c r="C17" s="15" t="s">
        <v>44</v>
      </c>
      <c r="D17" s="15"/>
      <c r="E17" s="15"/>
      <c r="F17" s="33"/>
      <c r="G17" s="15"/>
      <c r="H17" s="14"/>
      <c r="I17" s="15"/>
      <c r="J17" s="19">
        <f>SUM(J16+I12)</f>
        <v>34666.666666666664</v>
      </c>
      <c r="K17" s="16">
        <f>SUM(K12-J17)</f>
        <v>17333.333333333336</v>
      </c>
      <c r="L17" s="21"/>
    </row>
    <row r="18" spans="1:12" s="4" customFormat="1" ht="24.45" customHeight="1" x14ac:dyDescent="0.35">
      <c r="A18" s="14" t="s">
        <v>45</v>
      </c>
      <c r="B18" s="15"/>
      <c r="C18" s="15" t="s">
        <v>46</v>
      </c>
      <c r="D18" s="15"/>
      <c r="E18" s="15"/>
      <c r="F18" s="22"/>
      <c r="G18" s="15"/>
      <c r="H18" s="14"/>
      <c r="I18" s="15"/>
      <c r="J18" s="19">
        <f>SUM(J17+I12)</f>
        <v>45066.666666666664</v>
      </c>
      <c r="K18" s="16">
        <f>SUM(K12-J18)</f>
        <v>6933.3333333333358</v>
      </c>
      <c r="L18" s="15"/>
    </row>
    <row r="19" spans="1:12" s="4" customFormat="1" ht="24.45" customHeight="1" x14ac:dyDescent="0.35">
      <c r="A19" s="14" t="s">
        <v>48</v>
      </c>
      <c r="B19" s="15"/>
      <c r="C19" s="15" t="s">
        <v>49</v>
      </c>
      <c r="D19" s="15"/>
      <c r="E19" s="15"/>
      <c r="F19" s="33"/>
      <c r="G19" s="15"/>
      <c r="H19" s="14"/>
      <c r="I19" s="15"/>
      <c r="J19" s="19">
        <f>SUM(J18+I12)</f>
        <v>55466.666666666664</v>
      </c>
      <c r="K19" s="23">
        <v>1</v>
      </c>
      <c r="L19" s="15"/>
    </row>
    <row r="20" spans="1:12" s="4" customFormat="1" ht="24.45" customHeight="1" x14ac:dyDescent="0.35">
      <c r="A20" s="14"/>
      <c r="B20" s="15"/>
      <c r="C20" s="15"/>
      <c r="D20" s="15"/>
      <c r="E20" s="15"/>
      <c r="F20" s="24"/>
      <c r="G20" s="15"/>
      <c r="H20" s="14"/>
      <c r="I20" s="15"/>
      <c r="J20" s="19"/>
      <c r="K20" s="16"/>
      <c r="L20" s="15"/>
    </row>
    <row r="21" spans="1:12" s="4" customFormat="1" ht="27.75" customHeight="1" x14ac:dyDescent="0.4">
      <c r="A21" s="25"/>
      <c r="B21" s="25"/>
      <c r="C21" s="25"/>
      <c r="D21" s="25"/>
      <c r="E21" s="25"/>
      <c r="F21" s="26"/>
      <c r="G21" s="26"/>
      <c r="H21" s="26"/>
      <c r="I21" s="25"/>
      <c r="J21" s="25"/>
      <c r="K21" s="25"/>
      <c r="L21" s="25"/>
    </row>
  </sheetData>
  <mergeCells count="10">
    <mergeCell ref="A1:L1"/>
    <mergeCell ref="A2:L2"/>
    <mergeCell ref="A3:L3"/>
    <mergeCell ref="A10:A11"/>
    <mergeCell ref="B10:B11"/>
    <mergeCell ref="C10:C11"/>
    <mergeCell ref="F10:F11"/>
    <mergeCell ref="G10:G11"/>
    <mergeCell ref="K10:K11"/>
    <mergeCell ref="L10:L11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0CDF-97C9-4E56-9889-1C5E7111B5AF}">
  <sheetPr>
    <tabColor rgb="FFFFFF00"/>
  </sheetPr>
  <dimension ref="A1:L21"/>
  <sheetViews>
    <sheetView workbookViewId="0">
      <selection activeCell="P15" sqref="P15"/>
    </sheetView>
  </sheetViews>
  <sheetFormatPr defaultRowHeight="14.4" x14ac:dyDescent="0.3"/>
  <cols>
    <col min="1" max="1" width="9.44140625" customWidth="1"/>
    <col min="3" max="3" width="26.88671875" customWidth="1"/>
    <col min="4" max="4" width="8" customWidth="1"/>
    <col min="5" max="5" width="8.5546875" customWidth="1"/>
    <col min="6" max="6" width="8.33203125" customWidth="1"/>
    <col min="7" max="7" width="8.44140625" customWidth="1"/>
  </cols>
  <sheetData>
    <row r="1" spans="1:12" s="2" customFormat="1" ht="30.6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5" customFormat="1" ht="15.6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35" customFormat="1" ht="15.6" x14ac:dyDescent="0.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s="35" customFormat="1" ht="19.95" customHeight="1" x14ac:dyDescent="0.3">
      <c r="A4" s="35" t="s">
        <v>51</v>
      </c>
      <c r="F4" s="36" t="s">
        <v>52</v>
      </c>
      <c r="J4" s="35" t="s">
        <v>75</v>
      </c>
    </row>
    <row r="5" spans="1:12" s="35" customFormat="1" ht="19.95" customHeight="1" x14ac:dyDescent="0.3">
      <c r="A5" s="35" t="s">
        <v>53</v>
      </c>
      <c r="F5" s="36" t="s">
        <v>54</v>
      </c>
    </row>
    <row r="6" spans="1:12" s="35" customFormat="1" ht="19.95" customHeight="1" x14ac:dyDescent="0.3">
      <c r="A6" s="35" t="s">
        <v>55</v>
      </c>
      <c r="F6" s="36" t="s">
        <v>56</v>
      </c>
    </row>
    <row r="7" spans="1:12" s="35" customFormat="1" ht="19.95" customHeight="1" x14ac:dyDescent="0.3">
      <c r="A7" s="35" t="s">
        <v>5</v>
      </c>
    </row>
    <row r="8" spans="1:12" s="35" customFormat="1" ht="19.95" customHeight="1" x14ac:dyDescent="0.3">
      <c r="A8" s="35" t="s">
        <v>6</v>
      </c>
    </row>
    <row r="9" spans="1:12" s="4" customFormat="1" ht="11.25" customHeight="1" x14ac:dyDescent="0.35"/>
    <row r="10" spans="1:12" s="3" customFormat="1" ht="18" x14ac:dyDescent="0.35">
      <c r="A10" s="28" t="s">
        <v>7</v>
      </c>
      <c r="B10" s="28" t="s">
        <v>8</v>
      </c>
      <c r="C10" s="28" t="s">
        <v>9</v>
      </c>
      <c r="D10" s="27" t="s">
        <v>10</v>
      </c>
      <c r="E10" s="27" t="s">
        <v>11</v>
      </c>
      <c r="F10" s="28" t="s">
        <v>12</v>
      </c>
      <c r="G10" s="28" t="s">
        <v>13</v>
      </c>
      <c r="H10" s="27" t="s">
        <v>14</v>
      </c>
      <c r="I10" s="27" t="s">
        <v>15</v>
      </c>
      <c r="J10" s="27" t="s">
        <v>15</v>
      </c>
      <c r="K10" s="28" t="s">
        <v>16</v>
      </c>
      <c r="L10" s="28" t="s">
        <v>17</v>
      </c>
    </row>
    <row r="11" spans="1:12" s="3" customFormat="1" ht="18" x14ac:dyDescent="0.35">
      <c r="A11" s="30"/>
      <c r="B11" s="30"/>
      <c r="C11" s="30"/>
      <c r="D11" s="29" t="s">
        <v>18</v>
      </c>
      <c r="E11" s="29" t="s">
        <v>19</v>
      </c>
      <c r="F11" s="30"/>
      <c r="G11" s="30"/>
      <c r="H11" s="29" t="s">
        <v>20</v>
      </c>
      <c r="I11" s="29" t="s">
        <v>21</v>
      </c>
      <c r="J11" s="29" t="s">
        <v>22</v>
      </c>
      <c r="K11" s="30"/>
      <c r="L11" s="30"/>
    </row>
    <row r="12" spans="1:12" s="2" customFormat="1" ht="24.45" customHeight="1" x14ac:dyDescent="0.4">
      <c r="A12" s="9" t="s">
        <v>57</v>
      </c>
      <c r="B12" s="12" t="s">
        <v>58</v>
      </c>
      <c r="C12" s="10" t="s">
        <v>59</v>
      </c>
      <c r="D12" s="10" t="s">
        <v>25</v>
      </c>
      <c r="E12" s="11">
        <v>18000</v>
      </c>
      <c r="F12" s="11">
        <v>18000</v>
      </c>
      <c r="G12" s="12" t="s">
        <v>60</v>
      </c>
      <c r="H12" s="9" t="s">
        <v>61</v>
      </c>
      <c r="I12" s="13">
        <f>SUM(F12*33/100)</f>
        <v>5940</v>
      </c>
      <c r="J12" s="12" t="s">
        <v>28</v>
      </c>
      <c r="K12" s="11">
        <v>18000</v>
      </c>
      <c r="L12" s="31" t="s">
        <v>29</v>
      </c>
    </row>
    <row r="13" spans="1:12" s="2" customFormat="1" ht="24.45" customHeight="1" x14ac:dyDescent="0.4">
      <c r="A13" s="14" t="s">
        <v>62</v>
      </c>
      <c r="B13" s="15"/>
      <c r="C13" s="15" t="s">
        <v>63</v>
      </c>
      <c r="D13" s="15"/>
      <c r="E13" s="15"/>
      <c r="F13" s="15"/>
      <c r="G13" s="15"/>
      <c r="H13" s="14"/>
      <c r="I13" s="15"/>
      <c r="J13" s="19">
        <f>SUM(I12*3/12)</f>
        <v>1485</v>
      </c>
      <c r="K13" s="16">
        <f>SUM(K12-J13)</f>
        <v>16515</v>
      </c>
      <c r="L13" s="32" t="s">
        <v>31</v>
      </c>
    </row>
    <row r="14" spans="1:12" s="2" customFormat="1" ht="24.45" customHeight="1" x14ac:dyDescent="0.4">
      <c r="A14" s="14" t="s">
        <v>64</v>
      </c>
      <c r="B14" s="15"/>
      <c r="C14" s="15" t="s">
        <v>65</v>
      </c>
      <c r="D14" s="15"/>
      <c r="E14" s="15"/>
      <c r="F14" s="18"/>
      <c r="G14" s="15"/>
      <c r="H14" s="14"/>
      <c r="I14" s="15"/>
      <c r="J14" s="19">
        <f>SUM(J13+I12)</f>
        <v>7425</v>
      </c>
      <c r="K14" s="16">
        <f>SUM(K12-J14)</f>
        <v>10575</v>
      </c>
      <c r="L14" s="32" t="s">
        <v>67</v>
      </c>
    </row>
    <row r="15" spans="1:12" s="2" customFormat="1" ht="24.45" customHeight="1" x14ac:dyDescent="0.4">
      <c r="A15" s="14" t="s">
        <v>68</v>
      </c>
      <c r="B15" s="15"/>
      <c r="C15" s="15" t="s">
        <v>69</v>
      </c>
      <c r="D15" s="15"/>
      <c r="E15" s="15"/>
      <c r="F15" s="15"/>
      <c r="G15" s="15"/>
      <c r="H15" s="14"/>
      <c r="I15" s="15"/>
      <c r="J15" s="19">
        <f>SUM(J14+I12)</f>
        <v>13365</v>
      </c>
      <c r="K15" s="16">
        <f>SUM(K12-J15)</f>
        <v>4635</v>
      </c>
      <c r="L15" s="32" t="s">
        <v>38</v>
      </c>
    </row>
    <row r="16" spans="1:12" s="2" customFormat="1" ht="24.45" customHeight="1" x14ac:dyDescent="0.4">
      <c r="A16" s="14" t="s">
        <v>70</v>
      </c>
      <c r="B16" s="15"/>
      <c r="C16" s="15" t="s">
        <v>71</v>
      </c>
      <c r="D16" s="15"/>
      <c r="E16" s="15"/>
      <c r="F16" s="20"/>
      <c r="G16" s="15"/>
      <c r="H16" s="14"/>
      <c r="I16" s="15"/>
      <c r="J16" s="19">
        <f>SUM(I12+J15)</f>
        <v>19305</v>
      </c>
      <c r="K16" s="16">
        <v>1</v>
      </c>
      <c r="L16" s="32" t="s">
        <v>42</v>
      </c>
    </row>
    <row r="17" spans="1:12" s="4" customFormat="1" ht="24.45" customHeight="1" x14ac:dyDescent="0.35">
      <c r="A17" s="14"/>
      <c r="B17" s="15"/>
      <c r="C17" s="15"/>
      <c r="D17" s="15"/>
      <c r="E17" s="15"/>
      <c r="F17" s="15"/>
      <c r="G17" s="15"/>
      <c r="H17" s="14"/>
      <c r="I17" s="15"/>
      <c r="J17" s="19"/>
      <c r="K17" s="16"/>
      <c r="L17" s="15"/>
    </row>
    <row r="18" spans="1:12" s="4" customFormat="1" ht="24.45" customHeight="1" x14ac:dyDescent="0.35">
      <c r="A18" s="14"/>
      <c r="B18" s="15"/>
      <c r="C18" s="15"/>
      <c r="D18" s="15"/>
      <c r="E18" s="15"/>
      <c r="F18" s="22"/>
      <c r="G18" s="15"/>
      <c r="H18" s="14"/>
      <c r="I18" s="15"/>
      <c r="J18" s="19"/>
      <c r="K18" s="16"/>
      <c r="L18" s="15"/>
    </row>
    <row r="19" spans="1:12" s="4" customFormat="1" ht="24.45" customHeight="1" x14ac:dyDescent="0.35">
      <c r="A19" s="14"/>
      <c r="B19" s="15"/>
      <c r="C19" s="15"/>
      <c r="D19" s="15"/>
      <c r="E19" s="15"/>
      <c r="F19" s="15"/>
      <c r="G19" s="15"/>
      <c r="H19" s="14"/>
      <c r="I19" s="15"/>
      <c r="J19" s="19"/>
      <c r="K19" s="16"/>
      <c r="L19" s="15"/>
    </row>
    <row r="20" spans="1:12" s="4" customFormat="1" ht="24.45" customHeight="1" x14ac:dyDescent="0.35">
      <c r="A20" s="14"/>
      <c r="B20" s="15"/>
      <c r="C20" s="15"/>
      <c r="D20" s="15"/>
      <c r="E20" s="15"/>
      <c r="F20" s="24"/>
      <c r="G20" s="15"/>
      <c r="H20" s="14"/>
      <c r="I20" s="15"/>
      <c r="J20" s="19"/>
      <c r="K20" s="16"/>
      <c r="L20" s="15"/>
    </row>
    <row r="21" spans="1:12" s="4" customFormat="1" ht="27.75" customHeigh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mergeCells count="10">
    <mergeCell ref="A1:L1"/>
    <mergeCell ref="A2:L2"/>
    <mergeCell ref="A3:L3"/>
    <mergeCell ref="A10:A11"/>
    <mergeCell ref="B10:B11"/>
    <mergeCell ref="C10:C11"/>
    <mergeCell ref="F10:F11"/>
    <mergeCell ref="G10:G11"/>
    <mergeCell ref="K10:K11"/>
    <mergeCell ref="L10:L11"/>
  </mergeCells>
  <pageMargins left="0.6" right="0.6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ตัวอย่าง</vt:lpstr>
      <vt:lpstr>ตัวอย่าง5ปี ใส่สูตรไว้แล้ว</vt:lpstr>
      <vt:lpstr>ตัวอย่าง3ปี ใส่สูตรไว้แล้ว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66616453619</dc:creator>
  <cp:lastModifiedBy>66616453619</cp:lastModifiedBy>
  <cp:lastPrinted>2024-01-30T07:46:01Z</cp:lastPrinted>
  <dcterms:created xsi:type="dcterms:W3CDTF">2024-01-30T07:38:11Z</dcterms:created>
  <dcterms:modified xsi:type="dcterms:W3CDTF">2024-01-30T07:50:10Z</dcterms:modified>
</cp:coreProperties>
</file>